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746FE2B0-33FD-43F2-9E51-4A47E328D72C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podrobný" sheetId="1" r:id="rId1"/>
    <sheet name="sumář= rozpočet v IS MS2014+" sheetId="2" r:id="rId2"/>
  </sheets>
  <definedNames>
    <definedName name="_xlnm._FilterDatabase" localSheetId="0" hidden="1">podrobný!$A$2:$T$16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8" i="1" l="1"/>
  <c r="G220" i="1"/>
  <c r="G221" i="1"/>
  <c r="I221" i="1" s="1"/>
  <c r="G219" i="1"/>
  <c r="I219" i="1" s="1"/>
  <c r="G214" i="1"/>
  <c r="I214" i="1" s="1"/>
  <c r="G24" i="1"/>
  <c r="I24" i="1" s="1"/>
  <c r="G60" i="1"/>
  <c r="J60" i="1" s="1"/>
  <c r="G210" i="1"/>
  <c r="J210" i="1" s="1"/>
  <c r="G143" i="1"/>
  <c r="J143" i="1" s="1"/>
  <c r="G131" i="1"/>
  <c r="J131" i="1" s="1"/>
  <c r="G120" i="1"/>
  <c r="J120" i="1" s="1"/>
  <c r="G115" i="1"/>
  <c r="J115" i="1" s="1"/>
  <c r="G110" i="1"/>
  <c r="J110" i="1" s="1"/>
  <c r="G84" i="1"/>
  <c r="J84" i="1" s="1"/>
  <c r="G73" i="1"/>
  <c r="G66" i="1"/>
  <c r="J66" i="1" s="1"/>
  <c r="G53" i="1"/>
  <c r="J53" i="1" s="1"/>
  <c r="G47" i="1"/>
  <c r="J47" i="1" s="1"/>
  <c r="G14" i="1"/>
  <c r="I14" i="1" s="1"/>
  <c r="G15" i="1"/>
  <c r="I15" i="1" s="1"/>
  <c r="G35" i="1"/>
  <c r="G36" i="1"/>
  <c r="H36" i="1" s="1"/>
  <c r="G41" i="1"/>
  <c r="H41" i="1" s="1"/>
  <c r="G42" i="1"/>
  <c r="H42" i="1" s="1"/>
  <c r="J214" i="1" l="1"/>
  <c r="G218" i="1"/>
  <c r="J218" i="1" s="1"/>
  <c r="I220" i="1"/>
  <c r="J41" i="1"/>
  <c r="J42" i="1"/>
  <c r="J35" i="1"/>
  <c r="H60" i="1"/>
  <c r="I60" i="1" s="1"/>
  <c r="H210" i="1"/>
  <c r="I210" i="1" s="1"/>
  <c r="H143" i="1"/>
  <c r="I143" i="1" s="1"/>
  <c r="H131" i="1"/>
  <c r="I131" i="1" s="1"/>
  <c r="H120" i="1"/>
  <c r="I120" i="1" s="1"/>
  <c r="H115" i="1"/>
  <c r="I115" i="1" s="1"/>
  <c r="H110" i="1"/>
  <c r="I110" i="1" s="1"/>
  <c r="H84" i="1"/>
  <c r="I84" i="1" s="1"/>
  <c r="I73" i="1"/>
  <c r="H66" i="1"/>
  <c r="H53" i="1"/>
  <c r="I53" i="1" s="1"/>
  <c r="H47" i="1"/>
  <c r="I47" i="1" s="1"/>
  <c r="I36" i="1"/>
  <c r="I35" i="1"/>
  <c r="J36" i="1"/>
  <c r="I42" i="1"/>
  <c r="I41" i="1"/>
  <c r="I218" i="1" l="1"/>
  <c r="C58" i="2" s="1"/>
  <c r="J73" i="1"/>
  <c r="I66" i="1"/>
  <c r="J217" i="1"/>
  <c r="J216" i="1" l="1"/>
  <c r="J39" i="1"/>
  <c r="J45" i="1"/>
  <c r="J51" i="1"/>
  <c r="J57" i="1"/>
  <c r="J64" i="1"/>
  <c r="J70" i="1"/>
  <c r="J76" i="1"/>
  <c r="J81" i="1"/>
  <c r="J87" i="1"/>
  <c r="J92" i="1"/>
  <c r="J98" i="1"/>
  <c r="J103" i="1"/>
  <c r="J108" i="1"/>
  <c r="J113" i="1"/>
  <c r="J118" i="1"/>
  <c r="J123" i="1"/>
  <c r="J129" i="1"/>
  <c r="J135" i="1"/>
  <c r="J141" i="1"/>
  <c r="J147" i="1"/>
  <c r="J153" i="1"/>
  <c r="J158" i="1"/>
  <c r="J164" i="1"/>
  <c r="J169" i="1"/>
  <c r="J176" i="1"/>
  <c r="J181" i="1"/>
  <c r="J187" i="1"/>
  <c r="J192" i="1"/>
  <c r="J198" i="1"/>
  <c r="J203" i="1"/>
  <c r="J208" i="1"/>
  <c r="G21" i="1" l="1"/>
  <c r="I21" i="1" s="1"/>
  <c r="G20" i="1"/>
  <c r="I20" i="1" s="1"/>
  <c r="G19" i="1"/>
  <c r="I19" i="1" s="1"/>
  <c r="G16" i="1"/>
  <c r="I16" i="1" s="1"/>
  <c r="H12" i="1"/>
  <c r="G10" i="1"/>
  <c r="G11" i="1"/>
  <c r="I11" i="1" s="1"/>
  <c r="G195" i="1"/>
  <c r="H195" i="1" l="1"/>
  <c r="I195" i="1" s="1"/>
  <c r="J195" i="1"/>
  <c r="J215" i="1"/>
  <c r="I10" i="1"/>
  <c r="H28" i="1"/>
  <c r="H18" i="1"/>
  <c r="H13" i="1"/>
  <c r="G37" i="1"/>
  <c r="J37" i="1" s="1"/>
  <c r="G213" i="1"/>
  <c r="G212" i="1"/>
  <c r="H212" i="1" s="1"/>
  <c r="G9" i="1"/>
  <c r="I103" i="1"/>
  <c r="I98" i="1"/>
  <c r="I213" i="1" l="1"/>
  <c r="J213" i="1"/>
  <c r="I212" i="1"/>
  <c r="J212" i="1"/>
  <c r="H37" i="1"/>
  <c r="I37" i="1" s="1"/>
  <c r="H8" i="1"/>
  <c r="I9" i="1" l="1"/>
  <c r="G145" i="1" l="1"/>
  <c r="G139" i="1"/>
  <c r="G133" i="1"/>
  <c r="G127" i="1"/>
  <c r="G68" i="1"/>
  <c r="J68" i="1" s="1"/>
  <c r="G62" i="1"/>
  <c r="J62" i="1" s="1"/>
  <c r="G55" i="1"/>
  <c r="J55" i="1" s="1"/>
  <c r="G49" i="1"/>
  <c r="J49" i="1" s="1"/>
  <c r="G43" i="1"/>
  <c r="J43" i="1" s="1"/>
  <c r="G207" i="1"/>
  <c r="G206" i="1"/>
  <c r="G205" i="1"/>
  <c r="G202" i="1"/>
  <c r="G201" i="1"/>
  <c r="G200" i="1"/>
  <c r="G197" i="1"/>
  <c r="G196" i="1"/>
  <c r="G191" i="1"/>
  <c r="G190" i="1"/>
  <c r="G189" i="1"/>
  <c r="G186" i="1"/>
  <c r="G185" i="1"/>
  <c r="G184" i="1"/>
  <c r="G180" i="1"/>
  <c r="G179" i="1"/>
  <c r="G178" i="1"/>
  <c r="G175" i="1"/>
  <c r="G174" i="1"/>
  <c r="G173" i="1"/>
  <c r="G168" i="1"/>
  <c r="J168" i="1" s="1"/>
  <c r="G167" i="1"/>
  <c r="G166" i="1"/>
  <c r="J166" i="1" s="1"/>
  <c r="G163" i="1"/>
  <c r="G162" i="1"/>
  <c r="G161" i="1"/>
  <c r="G157" i="1"/>
  <c r="G156" i="1"/>
  <c r="G155" i="1"/>
  <c r="G152" i="1"/>
  <c r="G151" i="1"/>
  <c r="G150" i="1"/>
  <c r="H150" i="1" s="1"/>
  <c r="G146" i="1"/>
  <c r="G144" i="1"/>
  <c r="G140" i="1"/>
  <c r="G138" i="1"/>
  <c r="G137" i="1"/>
  <c r="G134" i="1"/>
  <c r="G132" i="1"/>
  <c r="G128" i="1"/>
  <c r="G126" i="1"/>
  <c r="J126" i="1" s="1"/>
  <c r="G125" i="1"/>
  <c r="J125" i="1" s="1"/>
  <c r="G122" i="1"/>
  <c r="G121" i="1"/>
  <c r="G117" i="1"/>
  <c r="G116" i="1"/>
  <c r="G112" i="1"/>
  <c r="G111" i="1"/>
  <c r="G107" i="1"/>
  <c r="G106" i="1"/>
  <c r="G105" i="1"/>
  <c r="G102" i="1"/>
  <c r="G101" i="1"/>
  <c r="G100" i="1"/>
  <c r="G97" i="1"/>
  <c r="G96" i="1"/>
  <c r="G95" i="1"/>
  <c r="G91" i="1"/>
  <c r="G90" i="1"/>
  <c r="G89" i="1"/>
  <c r="G86" i="1"/>
  <c r="G85" i="1"/>
  <c r="G80" i="1"/>
  <c r="G79" i="1"/>
  <c r="J79" i="1" s="1"/>
  <c r="G78" i="1"/>
  <c r="G75" i="1"/>
  <c r="J75" i="1" s="1"/>
  <c r="G74" i="1"/>
  <c r="J74" i="1" s="1"/>
  <c r="G69" i="1"/>
  <c r="J69" i="1" s="1"/>
  <c r="G67" i="1"/>
  <c r="J67" i="1" s="1"/>
  <c r="G63" i="1"/>
  <c r="J63" i="1" s="1"/>
  <c r="G61" i="1"/>
  <c r="G56" i="1"/>
  <c r="J56" i="1" s="1"/>
  <c r="G54" i="1"/>
  <c r="J54" i="1" s="1"/>
  <c r="G50" i="1"/>
  <c r="J50" i="1" s="1"/>
  <c r="G48" i="1"/>
  <c r="J48" i="1" s="1"/>
  <c r="G44" i="1"/>
  <c r="J44" i="1" s="1"/>
  <c r="G38" i="1"/>
  <c r="J38" i="1" s="1"/>
  <c r="G31" i="1"/>
  <c r="I31" i="1" s="1"/>
  <c r="G30" i="1"/>
  <c r="I30" i="1" s="1"/>
  <c r="G29" i="1"/>
  <c r="I29" i="1" s="1"/>
  <c r="G26" i="1"/>
  <c r="I26" i="1" s="1"/>
  <c r="G25" i="1"/>
  <c r="I25" i="1" s="1"/>
  <c r="J78" i="1" l="1"/>
  <c r="H78" i="1"/>
  <c r="H89" i="1"/>
  <c r="I89" i="1" s="1"/>
  <c r="J89" i="1"/>
  <c r="H102" i="1"/>
  <c r="I102" i="1" s="1"/>
  <c r="J102" i="1"/>
  <c r="H122" i="1"/>
  <c r="I122" i="1" s="1"/>
  <c r="J122" i="1"/>
  <c r="H138" i="1"/>
  <c r="I138" i="1" s="1"/>
  <c r="J138" i="1"/>
  <c r="H155" i="1"/>
  <c r="I155" i="1" s="1"/>
  <c r="J155" i="1"/>
  <c r="H162" i="1"/>
  <c r="I162" i="1" s="1"/>
  <c r="J162" i="1"/>
  <c r="H185" i="1"/>
  <c r="I185" i="1" s="1"/>
  <c r="J185" i="1"/>
  <c r="H97" i="1"/>
  <c r="I97" i="1" s="1"/>
  <c r="J97" i="1"/>
  <c r="H105" i="1"/>
  <c r="I105" i="1" s="1"/>
  <c r="J105" i="1"/>
  <c r="H117" i="1"/>
  <c r="I117" i="1" s="1"/>
  <c r="J117" i="1"/>
  <c r="H132" i="1"/>
  <c r="I132" i="1" s="1"/>
  <c r="J132" i="1"/>
  <c r="I150" i="1"/>
  <c r="J150" i="1"/>
  <c r="H173" i="1"/>
  <c r="I173" i="1" s="1"/>
  <c r="J173" i="1"/>
  <c r="H202" i="1"/>
  <c r="I202" i="1" s="1"/>
  <c r="J202" i="1"/>
  <c r="H91" i="1"/>
  <c r="I91" i="1" s="1"/>
  <c r="J91" i="1"/>
  <c r="H100" i="1"/>
  <c r="J100" i="1"/>
  <c r="H112" i="1"/>
  <c r="I112" i="1" s="1"/>
  <c r="J112" i="1"/>
  <c r="H134" i="1"/>
  <c r="I134" i="1" s="1"/>
  <c r="J134" i="1"/>
  <c r="H151" i="1"/>
  <c r="I151" i="1" s="1"/>
  <c r="J151" i="1"/>
  <c r="H157" i="1"/>
  <c r="I157" i="1" s="1"/>
  <c r="J157" i="1"/>
  <c r="H180" i="1"/>
  <c r="I180" i="1" s="1"/>
  <c r="J180" i="1"/>
  <c r="H205" i="1"/>
  <c r="I205" i="1" s="1"/>
  <c r="J205" i="1"/>
  <c r="H139" i="1"/>
  <c r="I139" i="1" s="1"/>
  <c r="J139" i="1"/>
  <c r="H80" i="1"/>
  <c r="I80" i="1" s="1"/>
  <c r="J80" i="1"/>
  <c r="H96" i="1"/>
  <c r="I96" i="1" s="1"/>
  <c r="J96" i="1"/>
  <c r="H116" i="1"/>
  <c r="I116" i="1" s="1"/>
  <c r="J116" i="1"/>
  <c r="H146" i="1"/>
  <c r="I146" i="1" s="1"/>
  <c r="J146" i="1"/>
  <c r="J178" i="1"/>
  <c r="H191" i="1"/>
  <c r="I191" i="1" s="1"/>
  <c r="J191" i="1"/>
  <c r="H201" i="1"/>
  <c r="I201" i="1" s="1"/>
  <c r="J201" i="1"/>
  <c r="H207" i="1"/>
  <c r="I207" i="1" s="1"/>
  <c r="J207" i="1"/>
  <c r="H127" i="1"/>
  <c r="I127" i="1" s="1"/>
  <c r="J127" i="1"/>
  <c r="H90" i="1"/>
  <c r="I90" i="1" s="1"/>
  <c r="J90" i="1"/>
  <c r="H111" i="1"/>
  <c r="I111" i="1" s="1"/>
  <c r="J111" i="1"/>
  <c r="H140" i="1"/>
  <c r="I140" i="1" s="1"/>
  <c r="J140" i="1"/>
  <c r="H156" i="1"/>
  <c r="I156" i="1" s="1"/>
  <c r="J156" i="1"/>
  <c r="H163" i="1"/>
  <c r="I163" i="1" s="1"/>
  <c r="J163" i="1"/>
  <c r="H179" i="1"/>
  <c r="I179" i="1" s="1"/>
  <c r="J179" i="1"/>
  <c r="H186" i="1"/>
  <c r="I186" i="1" s="1"/>
  <c r="J186" i="1"/>
  <c r="H196" i="1"/>
  <c r="I196" i="1" s="1"/>
  <c r="J196" i="1"/>
  <c r="H133" i="1"/>
  <c r="I133" i="1" s="1"/>
  <c r="J133" i="1"/>
  <c r="H61" i="1"/>
  <c r="I61" i="1" s="1"/>
  <c r="J61" i="1"/>
  <c r="H85" i="1"/>
  <c r="I85" i="1" s="1"/>
  <c r="J85" i="1"/>
  <c r="H106" i="1"/>
  <c r="I106" i="1" s="1"/>
  <c r="J106" i="1"/>
  <c r="H174" i="1"/>
  <c r="I174" i="1" s="1"/>
  <c r="J174" i="1"/>
  <c r="H189" i="1"/>
  <c r="I189" i="1" s="1"/>
  <c r="J189" i="1"/>
  <c r="H197" i="1"/>
  <c r="I197" i="1" s="1"/>
  <c r="J197" i="1"/>
  <c r="H211" i="1"/>
  <c r="I211" i="1" s="1"/>
  <c r="H86" i="1"/>
  <c r="I86" i="1" s="1"/>
  <c r="J86" i="1"/>
  <c r="H95" i="1"/>
  <c r="I95" i="1" s="1"/>
  <c r="J95" i="1"/>
  <c r="H101" i="1"/>
  <c r="I101" i="1" s="1"/>
  <c r="J101" i="1"/>
  <c r="H107" i="1"/>
  <c r="I107" i="1" s="1"/>
  <c r="J107" i="1"/>
  <c r="H121" i="1"/>
  <c r="I121" i="1" s="1"/>
  <c r="J121" i="1"/>
  <c r="H128" i="1"/>
  <c r="I128" i="1" s="1"/>
  <c r="J128" i="1"/>
  <c r="I137" i="1"/>
  <c r="H144" i="1"/>
  <c r="I144" i="1" s="1"/>
  <c r="J144" i="1"/>
  <c r="H152" i="1"/>
  <c r="I152" i="1" s="1"/>
  <c r="J152" i="1"/>
  <c r="H161" i="1"/>
  <c r="I161" i="1" s="1"/>
  <c r="J161" i="1"/>
  <c r="H167" i="1"/>
  <c r="I167" i="1" s="1"/>
  <c r="J167" i="1"/>
  <c r="H175" i="1"/>
  <c r="I175" i="1" s="1"/>
  <c r="J175" i="1"/>
  <c r="H184" i="1"/>
  <c r="I184" i="1" s="1"/>
  <c r="J184" i="1"/>
  <c r="H190" i="1"/>
  <c r="I190" i="1" s="1"/>
  <c r="J190" i="1"/>
  <c r="H200" i="1"/>
  <c r="J200" i="1"/>
  <c r="H206" i="1"/>
  <c r="I206" i="1" s="1"/>
  <c r="J206" i="1"/>
  <c r="H145" i="1"/>
  <c r="I145" i="1" s="1"/>
  <c r="J145" i="1"/>
  <c r="H49" i="1"/>
  <c r="I49" i="1" s="1"/>
  <c r="H38" i="1"/>
  <c r="I38" i="1" s="1"/>
  <c r="H125" i="1"/>
  <c r="H55" i="1"/>
  <c r="I55" i="1" s="1"/>
  <c r="H50" i="1"/>
  <c r="I50" i="1" s="1"/>
  <c r="H69" i="1"/>
  <c r="I69" i="1" s="1"/>
  <c r="I100" i="1"/>
  <c r="H126" i="1"/>
  <c r="I126" i="1" s="1"/>
  <c r="H166" i="1"/>
  <c r="H62" i="1"/>
  <c r="I62" i="1" s="1"/>
  <c r="H56" i="1"/>
  <c r="I56" i="1" s="1"/>
  <c r="H74" i="1"/>
  <c r="I74" i="1" s="1"/>
  <c r="H168" i="1"/>
  <c r="I168" i="1" s="1"/>
  <c r="I178" i="1"/>
  <c r="H48" i="1"/>
  <c r="I48" i="1" s="1"/>
  <c r="H67" i="1"/>
  <c r="H75" i="1"/>
  <c r="I75" i="1" s="1"/>
  <c r="H44" i="1"/>
  <c r="I44" i="1" s="1"/>
  <c r="H54" i="1"/>
  <c r="H63" i="1"/>
  <c r="I63" i="1" s="1"/>
  <c r="H79" i="1"/>
  <c r="I79" i="1" s="1"/>
  <c r="H43" i="1"/>
  <c r="I43" i="1" s="1"/>
  <c r="H68" i="1"/>
  <c r="I68" i="1" s="1"/>
  <c r="G209" i="1"/>
  <c r="C54" i="2" s="1"/>
  <c r="H23" i="1"/>
  <c r="G149" i="1"/>
  <c r="C38" i="2" s="1"/>
  <c r="G18" i="1"/>
  <c r="C9" i="2" s="1"/>
  <c r="G40" i="1"/>
  <c r="C14" i="2" s="1"/>
  <c r="G65" i="1"/>
  <c r="C19" i="2" s="1"/>
  <c r="G72" i="1"/>
  <c r="C21" i="2" s="1"/>
  <c r="G88" i="1"/>
  <c r="C25" i="2" s="1"/>
  <c r="G109" i="1"/>
  <c r="C30" i="2" s="1"/>
  <c r="G130" i="1"/>
  <c r="C34" i="2" s="1"/>
  <c r="G199" i="1"/>
  <c r="G23" i="1"/>
  <c r="C10" i="2" s="1"/>
  <c r="G28" i="1"/>
  <c r="C11" i="2" s="1"/>
  <c r="G46" i="1"/>
  <c r="C15" i="2" s="1"/>
  <c r="G52" i="1"/>
  <c r="C16" i="2" s="1"/>
  <c r="G94" i="1"/>
  <c r="C27" i="2" s="1"/>
  <c r="G124" i="1"/>
  <c r="C33" i="2" s="1"/>
  <c r="G136" i="1"/>
  <c r="C35" i="2" s="1"/>
  <c r="G8" i="1"/>
  <c r="C7" i="2" s="1"/>
  <c r="G77" i="1"/>
  <c r="C22" i="2" s="1"/>
  <c r="G142" i="1"/>
  <c r="C36" i="2" s="1"/>
  <c r="G160" i="1"/>
  <c r="G183" i="1"/>
  <c r="G204" i="1"/>
  <c r="C53" i="2" s="1"/>
  <c r="G59" i="1"/>
  <c r="C18" i="2" s="1"/>
  <c r="G83" i="1"/>
  <c r="C24" i="2" s="1"/>
  <c r="G104" i="1"/>
  <c r="C29" i="2" s="1"/>
  <c r="G114" i="1"/>
  <c r="C31" i="2" s="1"/>
  <c r="G172" i="1"/>
  <c r="C45" i="2" s="1"/>
  <c r="G194" i="1"/>
  <c r="G99" i="1"/>
  <c r="G119" i="1"/>
  <c r="C32" i="2" s="1"/>
  <c r="G154" i="1"/>
  <c r="G165" i="1"/>
  <c r="G177" i="1"/>
  <c r="G188" i="1"/>
  <c r="G34" i="1"/>
  <c r="C13" i="2" s="1"/>
  <c r="G13" i="1"/>
  <c r="C8" i="2" s="1"/>
  <c r="J211" i="1" l="1"/>
  <c r="H177" i="1"/>
  <c r="H199" i="1"/>
  <c r="J194" i="1"/>
  <c r="C51" i="2"/>
  <c r="J165" i="1"/>
  <c r="C42" i="2"/>
  <c r="J160" i="1"/>
  <c r="C41" i="2"/>
  <c r="J154" i="1"/>
  <c r="C39" i="2"/>
  <c r="J188" i="1"/>
  <c r="C49" i="2"/>
  <c r="I67" i="1"/>
  <c r="H65" i="1"/>
  <c r="J177" i="1"/>
  <c r="C46" i="2"/>
  <c r="J99" i="1"/>
  <c r="C28" i="2"/>
  <c r="J183" i="1"/>
  <c r="C48" i="2"/>
  <c r="J199" i="1"/>
  <c r="C52" i="2"/>
  <c r="H7" i="1"/>
  <c r="J137" i="1"/>
  <c r="H136" i="1"/>
  <c r="J136" i="1" s="1"/>
  <c r="H109" i="1"/>
  <c r="I109" i="1" s="1"/>
  <c r="H209" i="1"/>
  <c r="I209" i="1" s="1"/>
  <c r="H154" i="1"/>
  <c r="I154" i="1" s="1"/>
  <c r="H119" i="1"/>
  <c r="I119" i="1" s="1"/>
  <c r="H72" i="1"/>
  <c r="I72" i="1" s="1"/>
  <c r="H142" i="1"/>
  <c r="J142" i="1" s="1"/>
  <c r="H204" i="1"/>
  <c r="I204" i="1" s="1"/>
  <c r="H104" i="1"/>
  <c r="I104" i="1" s="1"/>
  <c r="I200" i="1"/>
  <c r="H188" i="1"/>
  <c r="I188" i="1" s="1"/>
  <c r="H124" i="1"/>
  <c r="I124" i="1" s="1"/>
  <c r="H183" i="1"/>
  <c r="I183" i="1" s="1"/>
  <c r="H94" i="1"/>
  <c r="I94" i="1" s="1"/>
  <c r="H149" i="1"/>
  <c r="J149" i="1" s="1"/>
  <c r="H83" i="1"/>
  <c r="I83" i="1" s="1"/>
  <c r="L172" i="1"/>
  <c r="J172" i="1"/>
  <c r="J124" i="1"/>
  <c r="J204" i="1"/>
  <c r="J88" i="1"/>
  <c r="H99" i="1"/>
  <c r="H172" i="1"/>
  <c r="H171" i="1" s="1"/>
  <c r="J65" i="1"/>
  <c r="J94" i="1"/>
  <c r="J104" i="1"/>
  <c r="N149" i="1"/>
  <c r="H160" i="1"/>
  <c r="I160" i="1" s="1"/>
  <c r="H114" i="1"/>
  <c r="I114" i="1" s="1"/>
  <c r="R114" i="1" s="1"/>
  <c r="H52" i="1"/>
  <c r="I52" i="1" s="1"/>
  <c r="H194" i="1"/>
  <c r="I194" i="1" s="1"/>
  <c r="H130" i="1"/>
  <c r="I130" i="1" s="1"/>
  <c r="H88" i="1"/>
  <c r="H40" i="1"/>
  <c r="I40" i="1" s="1"/>
  <c r="H77" i="1"/>
  <c r="J77" i="1" s="1"/>
  <c r="I54" i="1"/>
  <c r="H46" i="1"/>
  <c r="I46" i="1" s="1"/>
  <c r="H165" i="1"/>
  <c r="I165" i="1" s="1"/>
  <c r="I166" i="1"/>
  <c r="I125" i="1"/>
  <c r="H59" i="1"/>
  <c r="J59" i="1" s="1"/>
  <c r="I78" i="1"/>
  <c r="H34" i="1"/>
  <c r="J34" i="1" s="1"/>
  <c r="M194" i="1"/>
  <c r="G193" i="1"/>
  <c r="C50" i="2" s="1"/>
  <c r="G82" i="1"/>
  <c r="C23" i="2" s="1"/>
  <c r="I177" i="1"/>
  <c r="I13" i="1"/>
  <c r="S13" i="1" s="1"/>
  <c r="I199" i="1"/>
  <c r="L149" i="1"/>
  <c r="G71" i="1"/>
  <c r="C20" i="2" s="1"/>
  <c r="L160" i="1"/>
  <c r="L183" i="1"/>
  <c r="L83" i="1"/>
  <c r="M209" i="1"/>
  <c r="I8" i="1"/>
  <c r="N130" i="1"/>
  <c r="L124" i="1"/>
  <c r="N109" i="1"/>
  <c r="M104" i="1"/>
  <c r="I28" i="1"/>
  <c r="N40" i="1"/>
  <c r="N23" i="1"/>
  <c r="I23" i="1"/>
  <c r="N88" i="1"/>
  <c r="N18" i="1"/>
  <c r="I18" i="1"/>
  <c r="L72" i="1"/>
  <c r="N34" i="1"/>
  <c r="N72" i="1"/>
  <c r="O172" i="1"/>
  <c r="M199" i="1"/>
  <c r="M119" i="1"/>
  <c r="L23" i="1"/>
  <c r="M65" i="1"/>
  <c r="M142" i="1"/>
  <c r="M114" i="1"/>
  <c r="N28" i="1"/>
  <c r="O199" i="1"/>
  <c r="O194" i="1"/>
  <c r="N124" i="1"/>
  <c r="N65" i="1"/>
  <c r="N136" i="1"/>
  <c r="M130" i="1"/>
  <c r="M40" i="1"/>
  <c r="L8" i="1"/>
  <c r="N46" i="1"/>
  <c r="M109" i="1"/>
  <c r="M18" i="1"/>
  <c r="N8" i="1"/>
  <c r="N52" i="1"/>
  <c r="N83" i="1"/>
  <c r="N119" i="1"/>
  <c r="M188" i="1"/>
  <c r="G182" i="1"/>
  <c r="M204" i="1"/>
  <c r="M88" i="1"/>
  <c r="M28" i="1"/>
  <c r="L59" i="1"/>
  <c r="O188" i="1"/>
  <c r="N114" i="1"/>
  <c r="L94" i="1"/>
  <c r="O204" i="1"/>
  <c r="N94" i="1"/>
  <c r="M52" i="1"/>
  <c r="N77" i="1"/>
  <c r="N165" i="1"/>
  <c r="O183" i="1"/>
  <c r="L136" i="1"/>
  <c r="L46" i="1"/>
  <c r="G148" i="1"/>
  <c r="N104" i="1"/>
  <c r="O209" i="1"/>
  <c r="O177" i="1"/>
  <c r="G58" i="1"/>
  <c r="C17" i="2" s="1"/>
  <c r="N59" i="1"/>
  <c r="N99" i="1"/>
  <c r="M177" i="1"/>
  <c r="G93" i="1"/>
  <c r="C26" i="2" s="1"/>
  <c r="M99" i="1"/>
  <c r="N142" i="1"/>
  <c r="G159" i="1"/>
  <c r="N160" i="1"/>
  <c r="N154" i="1"/>
  <c r="M154" i="1"/>
  <c r="G171" i="1"/>
  <c r="M77" i="1"/>
  <c r="M165" i="1"/>
  <c r="L34" i="1"/>
  <c r="G33" i="1"/>
  <c r="C12" i="2" s="1"/>
  <c r="G7" i="1"/>
  <c r="C6" i="2" s="1"/>
  <c r="L13" i="1"/>
  <c r="N13" i="1"/>
  <c r="I142" i="1" l="1"/>
  <c r="I136" i="1"/>
  <c r="J171" i="1"/>
  <c r="C44" i="2"/>
  <c r="J159" i="1"/>
  <c r="C40" i="2"/>
  <c r="J182" i="1"/>
  <c r="C47" i="2"/>
  <c r="C37" i="2"/>
  <c r="I59" i="1"/>
  <c r="Q59" i="1" s="1"/>
  <c r="L4" i="1"/>
  <c r="J109" i="1"/>
  <c r="J72" i="1"/>
  <c r="J209" i="1"/>
  <c r="J130" i="1"/>
  <c r="J119" i="1"/>
  <c r="J114" i="1"/>
  <c r="J83" i="1"/>
  <c r="H82" i="1"/>
  <c r="J82" i="1" s="1"/>
  <c r="J52" i="1"/>
  <c r="J46" i="1"/>
  <c r="H148" i="1"/>
  <c r="I148" i="1" s="1"/>
  <c r="I149" i="1"/>
  <c r="S149" i="1" s="1"/>
  <c r="I88" i="1"/>
  <c r="H159" i="1"/>
  <c r="I159" i="1" s="1"/>
  <c r="H193" i="1"/>
  <c r="I193" i="1" s="1"/>
  <c r="J40" i="1"/>
  <c r="H93" i="1"/>
  <c r="I93" i="1" s="1"/>
  <c r="I172" i="1"/>
  <c r="T172" i="1" s="1"/>
  <c r="H182" i="1"/>
  <c r="I99" i="1"/>
  <c r="S99" i="1" s="1"/>
  <c r="J58" i="1"/>
  <c r="H71" i="1"/>
  <c r="J71" i="1" s="1"/>
  <c r="I77" i="1"/>
  <c r="S77" i="1" s="1"/>
  <c r="H58" i="1"/>
  <c r="I65" i="1"/>
  <c r="S23" i="1"/>
  <c r="Q23" i="1"/>
  <c r="T199" i="1"/>
  <c r="R199" i="1"/>
  <c r="R165" i="1"/>
  <c r="S165" i="1"/>
  <c r="S72" i="1"/>
  <c r="Q72" i="1"/>
  <c r="S40" i="1"/>
  <c r="R40" i="1"/>
  <c r="S109" i="1"/>
  <c r="R109" i="1"/>
  <c r="S114" i="1"/>
  <c r="S136" i="1"/>
  <c r="Q136" i="1"/>
  <c r="R142" i="1"/>
  <c r="S142" i="1"/>
  <c r="S160" i="1"/>
  <c r="Q160" i="1"/>
  <c r="T183" i="1"/>
  <c r="Q183" i="1"/>
  <c r="S94" i="1"/>
  <c r="Q94" i="1"/>
  <c r="S46" i="1"/>
  <c r="Q46" i="1"/>
  <c r="R119" i="1"/>
  <c r="S119" i="1"/>
  <c r="T209" i="1"/>
  <c r="R209" i="1"/>
  <c r="T188" i="1"/>
  <c r="R188" i="1"/>
  <c r="S154" i="1"/>
  <c r="R154" i="1"/>
  <c r="T194" i="1"/>
  <c r="R194" i="1"/>
  <c r="T204" i="1"/>
  <c r="R204" i="1"/>
  <c r="S83" i="1"/>
  <c r="Q83" i="1"/>
  <c r="R104" i="1"/>
  <c r="S104" i="1"/>
  <c r="Q124" i="1"/>
  <c r="S124" i="1"/>
  <c r="S130" i="1"/>
  <c r="R130" i="1"/>
  <c r="R52" i="1"/>
  <c r="S52" i="1"/>
  <c r="R177" i="1"/>
  <c r="T177" i="1"/>
  <c r="R28" i="1"/>
  <c r="S28" i="1"/>
  <c r="S18" i="1"/>
  <c r="R18" i="1"/>
  <c r="Q8" i="1"/>
  <c r="S8" i="1"/>
  <c r="Q13" i="1"/>
  <c r="I171" i="1"/>
  <c r="I7" i="1"/>
  <c r="N4" i="1"/>
  <c r="M4" i="1"/>
  <c r="O4" i="1"/>
  <c r="G170" i="1"/>
  <c r="C43" i="2" s="1"/>
  <c r="G6" i="1"/>
  <c r="C5" i="2" s="1"/>
  <c r="H170" i="1" l="1"/>
  <c r="E217" i="1" s="1"/>
  <c r="H217" i="1" s="1"/>
  <c r="C57" i="2" s="1"/>
  <c r="S59" i="1"/>
  <c r="Q149" i="1"/>
  <c r="J148" i="1"/>
  <c r="I58" i="1"/>
  <c r="J170" i="1"/>
  <c r="I82" i="1"/>
  <c r="J193" i="1"/>
  <c r="J93" i="1"/>
  <c r="R88" i="1"/>
  <c r="S88" i="1"/>
  <c r="Q172" i="1"/>
  <c r="S65" i="1"/>
  <c r="R99" i="1"/>
  <c r="R65" i="1"/>
  <c r="I182" i="1"/>
  <c r="R77" i="1"/>
  <c r="I71" i="1"/>
  <c r="T4" i="1"/>
  <c r="G5" i="1"/>
  <c r="G4" i="1" s="1"/>
  <c r="G3" i="1" s="1"/>
  <c r="I170" i="1" l="1"/>
  <c r="L3" i="1"/>
  <c r="C4" i="2"/>
  <c r="R4" i="1"/>
  <c r="O3" i="1" l="1"/>
  <c r="N3" i="1"/>
  <c r="M3" i="1"/>
  <c r="M1" i="1" s="1"/>
  <c r="I34" i="1"/>
  <c r="S34" i="1" s="1"/>
  <c r="S4" i="1" s="1"/>
  <c r="H33" i="1"/>
  <c r="J33" i="1" s="1"/>
  <c r="H6" i="1" l="1"/>
  <c r="Q34" i="1"/>
  <c r="Q4" i="1" s="1"/>
  <c r="H5" i="1"/>
  <c r="E216" i="1" s="1"/>
  <c r="I33" i="1"/>
  <c r="H216" i="1" l="1"/>
  <c r="H215" i="1" s="1"/>
  <c r="E215" i="1"/>
  <c r="I6" i="1"/>
  <c r="I5" i="1"/>
  <c r="H4" i="1"/>
  <c r="H3" i="1" s="1"/>
  <c r="C56" i="2" l="1"/>
  <c r="C55" i="2" s="1"/>
  <c r="C3" i="2" s="1"/>
  <c r="C2" i="2" s="1"/>
  <c r="I4" i="1"/>
  <c r="J8" i="1" s="1"/>
  <c r="I3" i="1" l="1"/>
  <c r="Q3" i="1"/>
  <c r="T3" i="1"/>
  <c r="S3" i="1"/>
  <c r="R3" i="1"/>
  <c r="J4" i="1" s="1"/>
  <c r="R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0" authorId="0" shapeId="0" xr:uid="{EAA450D9-9300-418A-BAB7-CE233A9034B5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</text>
    </comment>
  </commentList>
</comments>
</file>

<file path=xl/sharedStrings.xml><?xml version="1.0" encoding="utf-8"?>
<sst xmlns="http://schemas.openxmlformats.org/spreadsheetml/2006/main" count="338" uniqueCount="236">
  <si>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</si>
  <si>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</si>
  <si>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</si>
  <si>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</si>
  <si>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</si>
  <si>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</si>
  <si>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</si>
  <si>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</si>
  <si>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</si>
  <si>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</si>
  <si>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</si>
  <si>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</si>
  <si>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</si>
  <si>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Pořízení služeb netvořící součást pořizovací ceny majetku</t>
  </si>
  <si>
    <t>1.1.1.3.2</t>
  </si>
  <si>
    <t>Studie proveditelnosti</t>
  </si>
  <si>
    <t>Příprava a realizace zadávacích a výběrových řízení</t>
  </si>
  <si>
    <t>1.1.1.4</t>
  </si>
  <si>
    <t>Povinná publicita</t>
  </si>
  <si>
    <t>Stavby, stavební práce (novostavby) - hlavní výdaj</t>
  </si>
  <si>
    <t>Stavby, stavební práce (novostavby) - vedlejší výdaj</t>
  </si>
  <si>
    <t>Demolice - hlavní výdaj</t>
  </si>
  <si>
    <t>Demolice - vedlejší výdaj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</si>
  <si>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</si>
  <si>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</si>
  <si>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</si>
  <si>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</si>
  <si>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</si>
  <si>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</si>
  <si>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</si>
  <si>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</si>
  <si>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Pořízení pozemku - hlavní výdaj</t>
  </si>
  <si>
    <t>Pořízení stavby - hlavní výdaj</t>
  </si>
  <si>
    <t>Pořízení stavby - vedlejší výdaj</t>
  </si>
  <si>
    <t>Projektová dokumentace - vedlejší výdaj</t>
  </si>
  <si>
    <t>Nezpůsobilé výdaje</t>
  </si>
  <si>
    <t>Úprava venkovních prostranství - hlavní výdaj</t>
  </si>
  <si>
    <t>Úprava venkovních prostranství - vedlejší výdaj</t>
  </si>
  <si>
    <t>Stavební práce (stavební úpravy stávajících objektů) - hlavní výdaj</t>
  </si>
  <si>
    <t>Stavební práce (stavební úpravy stávajících objektů) - vedlejší výdaj</t>
  </si>
  <si>
    <t>Inženýrská činnost - vedlejší výdaj</t>
  </si>
  <si>
    <t>Nákup práva stavby - hlavní výdaj</t>
  </si>
  <si>
    <t>Nákup práva stavby - vedlejší výdaj</t>
  </si>
  <si>
    <t>1.1.1.4.1</t>
  </si>
  <si>
    <t>1.1.1.4.2</t>
  </si>
  <si>
    <t>1.1.1.5</t>
  </si>
  <si>
    <t>1.1.1.5.1</t>
  </si>
  <si>
    <t>1.1.1.5.2</t>
  </si>
  <si>
    <t>1.1.1.6</t>
  </si>
  <si>
    <t>1.1.1.6.1</t>
  </si>
  <si>
    <t>1.1.1.6.2</t>
  </si>
  <si>
    <t>1.2</t>
  </si>
  <si>
    <t>Celkové způsobilé výdaje - investiční</t>
  </si>
  <si>
    <t>1.1.1.7</t>
  </si>
  <si>
    <t>1.1.1.7.1</t>
  </si>
  <si>
    <t>1.1.1.7.2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</si>
  <si>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</si>
  <si>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</si>
  <si>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</si>
  <si>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</si>
  <si>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</si>
  <si>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</si>
  <si>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</si>
  <si>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</si>
  <si>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</si>
  <si>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</si>
  <si>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</si>
  <si>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</si>
  <si>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>Projektová dokumentace - hlavní výdaj</t>
  </si>
  <si>
    <t>Autorský dozor - vedlejší výdaj</t>
  </si>
  <si>
    <t>Koordinátor BOZP -  vedlejší výdaj</t>
  </si>
  <si>
    <t>1.1.1.1.1.1</t>
  </si>
  <si>
    <t>1.1.1.1.1.2</t>
  </si>
  <si>
    <t>1.1.1.1.1.3</t>
  </si>
  <si>
    <t>1.1.1.1.2.1</t>
  </si>
  <si>
    <t>1.1.1.1.2.2</t>
  </si>
  <si>
    <t>1.1.1.1.2.3</t>
  </si>
  <si>
    <t>1.1.1.1.2.4</t>
  </si>
  <si>
    <t>1.1.1.2.1</t>
  </si>
  <si>
    <t>1.1.1.2.2</t>
  </si>
  <si>
    <t>1.1.1.5.3</t>
  </si>
  <si>
    <t>1.1.1.5.4</t>
  </si>
  <si>
    <t>1.1.1.5.6</t>
  </si>
  <si>
    <t>1.1.1.5.7</t>
  </si>
  <si>
    <t>1.1.1.5.8</t>
  </si>
  <si>
    <t>1.1.1.5.9</t>
  </si>
  <si>
    <t>1.1.1.5.10</t>
  </si>
  <si>
    <t>Technický dozor investora - vedlejší výdaj</t>
  </si>
  <si>
    <t>Energetický posudek, EIA, nezbytné odborné posudky - hlavní výdaj</t>
  </si>
  <si>
    <t>Energetický posudek, EIA, nezbytné odborné posudky - vedlejší výdaj</t>
  </si>
  <si>
    <t>Další průzkumy a posudky (statik, geolog, geodet, apod.) - hlavní výdaj</t>
  </si>
  <si>
    <t>Další průzkumy a posudky (statik, geolog, geodet, apod.) - vedlejší výdaj</t>
  </si>
  <si>
    <t>1.1.1.1.1.4</t>
  </si>
  <si>
    <t>1.1.1.1.1.5</t>
  </si>
  <si>
    <t>1.1.1.5.5</t>
  </si>
  <si>
    <t>1.1.1.1.1.1.1</t>
  </si>
  <si>
    <t>1.1.1.1.1.1.2</t>
  </si>
  <si>
    <t>1.1.1.1.1.2.1</t>
  </si>
  <si>
    <t>1.1.1.1.1.2.2</t>
  </si>
  <si>
    <t>měrná jednotka</t>
  </si>
  <si>
    <t>počet kusů</t>
  </si>
  <si>
    <t>1.1.1.1.1.5.1</t>
  </si>
  <si>
    <t>1.1.1.1.1.4.1</t>
  </si>
  <si>
    <t>1.1.1.1.1.3.1</t>
  </si>
  <si>
    <t>1.1.1.1.1.3.2</t>
  </si>
  <si>
    <t>1.1.1.1.1.4.2</t>
  </si>
  <si>
    <t>1.1.1.1.1.5.2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</si>
  <si>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</si>
  <si>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</si>
  <si>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jednotková cena</t>
  </si>
  <si>
    <r>
      <t xml:space="preserve">Úprava venkovních prostranství (vč. hřišť,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</si>
  <si>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</si>
  <si>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</si>
  <si>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1.1.1.1.2.2.1</t>
  </si>
  <si>
    <t>1.1.1.1.2.2.2</t>
  </si>
  <si>
    <t>1.1.1.2.1.1</t>
  </si>
  <si>
    <t>1.1.1.2.1.2</t>
  </si>
  <si>
    <t>1.1.1.1.2.3.1</t>
  </si>
  <si>
    <t>1.1.1.1.2.4.1</t>
  </si>
  <si>
    <t>1.1.1.1.2.3.2</t>
  </si>
  <si>
    <t>1.1.1.1.2.4.2</t>
  </si>
  <si>
    <t>1.1.1.2.2.1</t>
  </si>
  <si>
    <t>1.1.1.2.2.2</t>
  </si>
  <si>
    <t>1.1.1.3.1.1</t>
  </si>
  <si>
    <t>1.1.1.3.1.2</t>
  </si>
  <si>
    <t>1.1.1.3.2.1</t>
  </si>
  <si>
    <t>1.1.1.3.2.2</t>
  </si>
  <si>
    <t>1.1.1.4.1.1</t>
  </si>
  <si>
    <t>1.1.1.4.1.2</t>
  </si>
  <si>
    <t>1.1.1.4.2.1</t>
  </si>
  <si>
    <t>1.1.1.4.2.2</t>
  </si>
  <si>
    <r>
      <t>Zabezpečení výstavby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</si>
  <si>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>Demolice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</si>
  <si>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1.1.1.5.1.1</t>
  </si>
  <si>
    <t>1.1.1.5.1.2</t>
  </si>
  <si>
    <t>1.1.1.5.2.1</t>
  </si>
  <si>
    <t>1.1.1.5.2.2</t>
  </si>
  <si>
    <t>1.1.1.5.3.1</t>
  </si>
  <si>
    <t>1.1.1.5.3.2</t>
  </si>
  <si>
    <t>1.1.1.5.4.1</t>
  </si>
  <si>
    <t>1.1.1.5.4.2</t>
  </si>
  <si>
    <t>1.1.1.5.5.1</t>
  </si>
  <si>
    <t>1.1.1.5.5.2</t>
  </si>
  <si>
    <t>1.1.1.5.6.1</t>
  </si>
  <si>
    <t>1.1.1.5.6.2</t>
  </si>
  <si>
    <t>1.1.1.5.7.1</t>
  </si>
  <si>
    <t>1.1.1.5.7.2</t>
  </si>
  <si>
    <t>1.1.1.5.8.1</t>
  </si>
  <si>
    <t>1.1.1.5.8.2</t>
  </si>
  <si>
    <t>1.1.1.5.9.1</t>
  </si>
  <si>
    <t>1.1.1.5.9.2</t>
  </si>
  <si>
    <t>1.1.1.5.10.1</t>
  </si>
  <si>
    <t>1.1.1.5.10.2</t>
  </si>
  <si>
    <t>1.1.1.6.1.1</t>
  </si>
  <si>
    <t>1.1.1.6.1.2</t>
  </si>
  <si>
    <t>1.1.1.6.2.1</t>
  </si>
  <si>
    <t>1.1.1.6.2.2</t>
  </si>
  <si>
    <t>1.1.1.7.1.1</t>
  </si>
  <si>
    <t>1.1.1.7.1.2</t>
  </si>
  <si>
    <t>1.1.1.7.2.1</t>
  </si>
  <si>
    <t>1.1.1.7.2.2</t>
  </si>
  <si>
    <r>
      <rPr>
        <b/>
        <sz val="11"/>
        <color rgb="FF0070C0"/>
        <rFont val="Calibri"/>
        <family val="2"/>
        <charset val="238"/>
      </rPr>
      <t>Stavební práce a nemovitosti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</si>
  <si>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</si>
  <si>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</si>
  <si>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</si>
  <si>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</si>
  <si>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1.1.2.1.1.1</t>
  </si>
  <si>
    <t>1.1.2.1.1.2</t>
  </si>
  <si>
    <t>1.1.2.2.1.1</t>
  </si>
  <si>
    <t>1.1.2.2.1.2</t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</si>
  <si>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</si>
  <si>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</si>
  <si>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</si>
  <si>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1.1.2.2.2.1</t>
  </si>
  <si>
    <t>1.1.2.2.2.2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</si>
  <si>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</si>
  <si>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</si>
  <si>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</si>
  <si>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</si>
  <si>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</si>
  <si>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</si>
  <si>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</si>
  <si>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</si>
  <si>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</si>
  <si>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r>
      <t xml:space="preserve">Stavební práce a nemovitosti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</si>
  <si>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</si>
  <si>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</si>
  <si>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Úprava venkovních prostranství (vč. hřišť, zatravnění a ozelenění, parkovišť, zpevněných ploch, oplocení) - investiční výdaj</t>
  </si>
  <si>
    <r>
      <t>Demolice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</si>
  <si>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Zabezpečení výstavby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</si>
  <si>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</si>
  <si>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</si>
  <si>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neinvestiční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</si>
  <si>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</si>
  <si>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</si>
  <si>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</si>
  <si>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t>hlavní výdaje</t>
  </si>
  <si>
    <t>vedlejší výdaje</t>
  </si>
  <si>
    <t>investiční výdaje</t>
  </si>
  <si>
    <t>neinvestiční výdaje</t>
  </si>
  <si>
    <t>Pořízení služeb netvořící součást pořizovací ceny majetku - vedlejší výdaj</t>
  </si>
  <si>
    <t>Studie proveditelnosti - vedlejší výdaj</t>
  </si>
  <si>
    <t>Příprava a realizace zadávacích a výběrových řízení - vedlejší výdaj</t>
  </si>
  <si>
    <t>Povinná publicita - vedlejší výdaj</t>
  </si>
  <si>
    <t>Podrobný položkový rozpočet</t>
  </si>
  <si>
    <t>1.1.1.1.2.1.3</t>
  </si>
  <si>
    <t>1.1.1.1.2.2.3</t>
  </si>
  <si>
    <t>1.1.1.1.2.3.3</t>
  </si>
  <si>
    <t>1.1.1.1.2.4.3</t>
  </si>
  <si>
    <t>1.1.1.2.1.3</t>
  </si>
  <si>
    <t>1.1.1.2.2.3</t>
  </si>
  <si>
    <t>1.1.1.5.7.3</t>
  </si>
  <si>
    <t>1.1.1.5.8.3</t>
  </si>
  <si>
    <t>1.1.1.5.9.3</t>
  </si>
  <si>
    <t>1.1.1.5.10.3</t>
  </si>
  <si>
    <r>
      <t xml:space="preserve">Opatření na snížení energetické náročnosti budov 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</si>
  <si>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Opatření na snížení energetické náročnosti budov - hlavní výdaj</t>
  </si>
  <si>
    <t>Opatření na snížení energetické náročnosti budov - vedlejší výdaj</t>
  </si>
  <si>
    <r>
      <t xml:space="preserve">Opatření na snížení energetické náročnosti budov </t>
    </r>
    <r>
      <rPr>
        <sz val="11"/>
        <color rgb="FFFF0000"/>
        <rFont val="Calibri"/>
        <family val="2"/>
        <charset val="238"/>
      </rPr>
      <t>- investiční výdaj</t>
    </r>
  </si>
  <si>
    <t>celková cena bez DPH</t>
  </si>
  <si>
    <t>DPH</t>
  </si>
  <si>
    <t>celková cena s DPH</t>
  </si>
  <si>
    <t>Rozpad s DPH</t>
  </si>
  <si>
    <t>Rozpad bez DPH</t>
  </si>
  <si>
    <t>Poznámky a upozornění</t>
  </si>
  <si>
    <t>1.1.3</t>
  </si>
  <si>
    <t>1.1.3.1</t>
  </si>
  <si>
    <t>DPH - investice</t>
  </si>
  <si>
    <t>DPH - neinvestice</t>
  </si>
  <si>
    <t>1.1.3.2</t>
  </si>
  <si>
    <t>DPH investiční</t>
  </si>
  <si>
    <t>DPH neinvestiční</t>
  </si>
  <si>
    <t>Částka celkem</t>
  </si>
  <si>
    <t>1.2.1</t>
  </si>
  <si>
    <t>1.2.2</t>
  </si>
  <si>
    <t>1.2.3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</si>
</sst>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Kč&quot;"/>
    <numFmt numFmtId="165" formatCode="#,##0.00&quot; Kč&quot;"/>
  </numFmts>
  <fonts count="25" x14ac:knownFonts="1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9"/>
      <color indexed="81"/>
      <name val="Tahoma"/>
      <family val="2"/>
      <charset val="238"/>
    </font>
    <font>
      <sz val="8"/>
      <color theme="0"/>
      <name val="Calibri"/>
      <family val="2"/>
      <charset val="238"/>
    </font>
    <font>
      <i/>
      <sz val="11"/>
      <color rgb="FF0070C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</font>
    <font>
      <b/>
      <sz val="8"/>
      <name val="Calibri"/>
      <family val="2"/>
      <charset val="238"/>
    </font>
    <font>
      <i/>
      <sz val="8"/>
      <color rgb="FFFF0000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21" fillId="0" borderId="0" applyFont="0" applyFill="0" applyBorder="0" applyAlignment="0" applyProtection="0"/>
  </cellStyleXfs>
  <cellXfs count="27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0" fillId="0" borderId="0" xfId="0" applyNumberFormat="1"/>
    <xf numFmtId="164" fontId="0" fillId="0" borderId="1" xfId="0" applyNumberFormat="1" applyBorder="1"/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2" fillId="0" borderId="0" xfId="0" applyFont="1"/>
    <xf numFmtId="49" fontId="5" fillId="5" borderId="2" xfId="0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vertical="center" wrapText="1"/>
    </xf>
    <xf numFmtId="49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49" fontId="5" fillId="6" borderId="2" xfId="0" applyNumberFormat="1" applyFont="1" applyFill="1" applyBorder="1" applyAlignment="1">
      <alignment vertical="center"/>
    </xf>
    <xf numFmtId="0" fontId="5" fillId="6" borderId="2" xfId="0" applyFont="1" applyFill="1" applyBorder="1" applyAlignment="1">
      <alignment vertical="center" wrapText="1"/>
    </xf>
    <xf numFmtId="49" fontId="4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0" xfId="0" applyFont="1"/>
    <xf numFmtId="49" fontId="4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9" fontId="10" fillId="0" borderId="1" xfId="0" applyNumberFormat="1" applyFont="1" applyBorder="1" applyAlignment="1">
      <alignment vertical="center"/>
    </xf>
    <xf numFmtId="49" fontId="4" fillId="0" borderId="9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9" fontId="5" fillId="6" borderId="8" xfId="0" applyNumberFormat="1" applyFont="1" applyFill="1" applyBorder="1" applyAlignment="1">
      <alignment vertical="center"/>
    </xf>
    <xf numFmtId="0" fontId="5" fillId="6" borderId="8" xfId="0" applyFont="1" applyFill="1" applyBorder="1" applyAlignment="1">
      <alignment vertical="center" wrapText="1"/>
    </xf>
    <xf numFmtId="0" fontId="4" fillId="6" borderId="8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49" fontId="4" fillId="6" borderId="5" xfId="0" applyNumberFormat="1" applyFont="1" applyFill="1" applyBorder="1" applyAlignment="1">
      <alignment vertical="center"/>
    </xf>
    <xf numFmtId="0" fontId="5" fillId="6" borderId="5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vertical="center" wrapText="1"/>
    </xf>
    <xf numFmtId="49" fontId="4" fillId="6" borderId="8" xfId="0" applyNumberFormat="1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vertical="center" wrapText="1"/>
    </xf>
    <xf numFmtId="49" fontId="8" fillId="4" borderId="5" xfId="0" applyNumberFormat="1" applyFont="1" applyFill="1" applyBorder="1" applyAlignment="1">
      <alignment vertical="center"/>
    </xf>
    <xf numFmtId="0" fontId="8" fillId="4" borderId="5" xfId="0" applyFont="1" applyFill="1" applyBorder="1" applyAlignment="1">
      <alignment vertical="center" wrapText="1"/>
    </xf>
    <xf numFmtId="49" fontId="7" fillId="2" borderId="5" xfId="0" applyNumberFormat="1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1" fillId="6" borderId="5" xfId="0" applyFont="1" applyFill="1" applyBorder="1" applyAlignment="1">
      <alignment vertical="center" wrapText="1"/>
    </xf>
    <xf numFmtId="49" fontId="5" fillId="5" borderId="5" xfId="0" applyNumberFormat="1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0" fontId="1" fillId="0" borderId="1" xfId="0" applyFont="1" applyBorder="1"/>
    <xf numFmtId="0" fontId="0" fillId="3" borderId="1" xfId="0" applyFill="1" applyBorder="1" applyAlignment="1">
      <alignment vertical="center"/>
    </xf>
    <xf numFmtId="49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/>
    <xf numFmtId="49" fontId="13" fillId="2" borderId="1" xfId="0" applyNumberFormat="1" applyFont="1" applyFill="1" applyBorder="1" applyAlignment="1">
      <alignment vertical="center"/>
    </xf>
    <xf numFmtId="0" fontId="13" fillId="2" borderId="1" xfId="0" applyFont="1" applyFill="1" applyBorder="1"/>
    <xf numFmtId="49" fontId="2" fillId="6" borderId="1" xfId="0" applyNumberFormat="1" applyFont="1" applyFill="1" applyBorder="1" applyAlignment="1">
      <alignment vertical="center"/>
    </xf>
    <xf numFmtId="0" fontId="2" fillId="6" borderId="1" xfId="0" applyFont="1" applyFill="1" applyBorder="1"/>
    <xf numFmtId="49" fontId="2" fillId="5" borderId="1" xfId="0" applyNumberFormat="1" applyFont="1" applyFill="1" applyBorder="1" applyAlignment="1">
      <alignment vertical="center"/>
    </xf>
    <xf numFmtId="0" fontId="2" fillId="5" borderId="1" xfId="0" applyFont="1" applyFill="1" applyBorder="1"/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6" borderId="1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vertical="center"/>
    </xf>
    <xf numFmtId="49" fontId="0" fillId="6" borderId="1" xfId="0" applyNumberForma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164" fontId="1" fillId="0" borderId="1" xfId="0" applyNumberFormat="1" applyFont="1" applyBorder="1"/>
    <xf numFmtId="164" fontId="0" fillId="0" borderId="1" xfId="0" applyNumberFormat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5" fillId="0" borderId="0" xfId="0" applyFont="1" applyAlignment="1">
      <alignment vertical="top" wrapText="1"/>
    </xf>
    <xf numFmtId="0" fontId="4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4" fontId="10" fillId="0" borderId="6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10" fillId="0" borderId="4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4" fillId="0" borderId="9" xfId="0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10" fillId="0" borderId="2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2" fontId="8" fillId="3" borderId="2" xfId="0" applyNumberFormat="1" applyFont="1" applyFill="1" applyBorder="1" applyAlignment="1">
      <alignment vertical="center" wrapText="1"/>
    </xf>
    <xf numFmtId="2" fontId="8" fillId="4" borderId="5" xfId="0" applyNumberFormat="1" applyFont="1" applyFill="1" applyBorder="1" applyAlignment="1">
      <alignment vertical="center" wrapText="1"/>
    </xf>
    <xf numFmtId="2" fontId="6" fillId="2" borderId="5" xfId="0" applyNumberFormat="1" applyFont="1" applyFill="1" applyBorder="1" applyAlignment="1">
      <alignment vertical="center" wrapText="1"/>
    </xf>
    <xf numFmtId="2" fontId="4" fillId="6" borderId="5" xfId="0" applyNumberFormat="1" applyFont="1" applyFill="1" applyBorder="1" applyAlignment="1">
      <alignment vertical="center" wrapText="1"/>
    </xf>
    <xf numFmtId="2" fontId="5" fillId="5" borderId="5" xfId="0" applyNumberFormat="1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vertical="center"/>
    </xf>
    <xf numFmtId="2" fontId="4" fillId="0" borderId="8" xfId="0" applyNumberFormat="1" applyFont="1" applyBorder="1" applyAlignment="1">
      <alignment vertical="center"/>
    </xf>
    <xf numFmtId="2" fontId="5" fillId="5" borderId="2" xfId="0" applyNumberFormat="1" applyFont="1" applyFill="1" applyBorder="1" applyAlignment="1">
      <alignment vertical="center" wrapText="1"/>
    </xf>
    <xf numFmtId="2" fontId="5" fillId="6" borderId="2" xfId="0" applyNumberFormat="1" applyFont="1" applyFill="1" applyBorder="1" applyAlignment="1">
      <alignment vertical="center" wrapText="1"/>
    </xf>
    <xf numFmtId="2" fontId="4" fillId="0" borderId="7" xfId="0" applyNumberFormat="1" applyFont="1" applyBorder="1" applyAlignment="1">
      <alignment vertical="center"/>
    </xf>
    <xf numFmtId="2" fontId="0" fillId="0" borderId="2" xfId="0" applyNumberFormat="1" applyBorder="1" applyAlignment="1">
      <alignment vertical="center"/>
    </xf>
    <xf numFmtId="2" fontId="5" fillId="6" borderId="8" xfId="0" applyNumberFormat="1" applyFont="1" applyFill="1" applyBorder="1" applyAlignment="1">
      <alignment vertical="center" wrapText="1"/>
    </xf>
    <xf numFmtId="2" fontId="4" fillId="0" borderId="9" xfId="0" applyNumberFormat="1" applyFont="1" applyBorder="1" applyAlignment="1">
      <alignment vertical="center"/>
    </xf>
    <xf numFmtId="2" fontId="4" fillId="2" borderId="2" xfId="0" applyNumberFormat="1" applyFont="1" applyFill="1" applyBorder="1" applyAlignment="1">
      <alignment vertical="center" wrapText="1"/>
    </xf>
    <xf numFmtId="2" fontId="4" fillId="6" borderId="8" xfId="0" applyNumberFormat="1" applyFont="1" applyFill="1" applyBorder="1" applyAlignment="1">
      <alignment vertical="center" wrapText="1"/>
    </xf>
    <xf numFmtId="2" fontId="10" fillId="0" borderId="2" xfId="0" applyNumberFormat="1" applyFont="1" applyBorder="1" applyAlignment="1">
      <alignment vertical="center"/>
    </xf>
    <xf numFmtId="2" fontId="0" fillId="0" borderId="0" xfId="0" applyNumberFormat="1"/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vertical="top" wrapText="1"/>
    </xf>
    <xf numFmtId="164" fontId="14" fillId="0" borderId="0" xfId="0" applyNumberFormat="1" applyFont="1" applyFill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0" fillId="0" borderId="0" xfId="0" applyBorder="1"/>
    <xf numFmtId="164" fontId="0" fillId="0" borderId="0" xfId="0" applyNumberFormat="1" applyBorder="1"/>
    <xf numFmtId="0" fontId="0" fillId="3" borderId="1" xfId="0" applyFill="1" applyBorder="1"/>
    <xf numFmtId="0" fontId="2" fillId="2" borderId="1" xfId="0" applyFont="1" applyFill="1" applyBorder="1"/>
    <xf numFmtId="0" fontId="0" fillId="0" borderId="3" xfId="0" applyBorder="1"/>
    <xf numFmtId="164" fontId="1" fillId="0" borderId="0" xfId="0" applyNumberFormat="1" applyFont="1" applyFill="1" applyBorder="1" applyAlignment="1">
      <alignment vertical="center" wrapText="1"/>
    </xf>
    <xf numFmtId="10" fontId="0" fillId="0" borderId="0" xfId="0" applyNumberFormat="1" applyBorder="1"/>
    <xf numFmtId="164" fontId="8" fillId="0" borderId="0" xfId="0" applyNumberFormat="1" applyFont="1" applyFill="1" applyBorder="1"/>
    <xf numFmtId="0" fontId="0" fillId="0" borderId="0" xfId="0" applyBorder="1" applyAlignment="1">
      <alignment vertical="center"/>
    </xf>
    <xf numFmtId="164" fontId="4" fillId="6" borderId="9" xfId="0" applyNumberFormat="1" applyFont="1" applyFill="1" applyBorder="1" applyAlignment="1" applyProtection="1">
      <alignment vertical="center" wrapText="1"/>
      <protection hidden="1"/>
    </xf>
    <xf numFmtId="164" fontId="5" fillId="5" borderId="9" xfId="0" applyNumberFormat="1" applyFont="1" applyFill="1" applyBorder="1" applyAlignment="1" applyProtection="1">
      <alignment vertical="center" wrapText="1"/>
      <protection hidden="1"/>
    </xf>
    <xf numFmtId="164" fontId="0" fillId="0" borderId="1" xfId="0" applyNumberFormat="1" applyBorder="1" applyAlignment="1" applyProtection="1">
      <alignment vertical="center"/>
      <protection hidden="1"/>
    </xf>
    <xf numFmtId="164" fontId="8" fillId="4" borderId="1" xfId="0" applyNumberFormat="1" applyFont="1" applyFill="1" applyBorder="1" applyProtection="1">
      <protection hidden="1"/>
    </xf>
    <xf numFmtId="164" fontId="0" fillId="0" borderId="1" xfId="0" applyNumberFormat="1" applyBorder="1" applyProtection="1">
      <protection hidden="1"/>
    </xf>
    <xf numFmtId="164" fontId="0" fillId="0" borderId="1" xfId="0" applyNumberFormat="1" applyFill="1" applyBorder="1" applyProtection="1">
      <protection hidden="1"/>
    </xf>
    <xf numFmtId="164" fontId="0" fillId="3" borderId="1" xfId="0" applyNumberFormat="1" applyFill="1" applyBorder="1" applyProtection="1">
      <protection hidden="1"/>
    </xf>
    <xf numFmtId="164" fontId="2" fillId="4" borderId="1" xfId="0" applyNumberFormat="1" applyFont="1" applyFill="1" applyBorder="1" applyProtection="1">
      <protection hidden="1"/>
    </xf>
    <xf numFmtId="164" fontId="13" fillId="2" borderId="1" xfId="0" applyNumberFormat="1" applyFont="1" applyFill="1" applyBorder="1" applyProtection="1">
      <protection hidden="1"/>
    </xf>
    <xf numFmtId="164" fontId="2" fillId="6" borderId="1" xfId="0" applyNumberFormat="1" applyFont="1" applyFill="1" applyBorder="1" applyProtection="1">
      <protection hidden="1"/>
    </xf>
    <xf numFmtId="164" fontId="2" fillId="5" borderId="1" xfId="0" applyNumberFormat="1" applyFont="1" applyFill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164" fontId="2" fillId="6" borderId="1" xfId="0" applyNumberFormat="1" applyFont="1" applyFill="1" applyBorder="1" applyAlignment="1" applyProtection="1">
      <alignment vertical="center" wrapText="1"/>
      <protection hidden="1"/>
    </xf>
    <xf numFmtId="164" fontId="2" fillId="0" borderId="1" xfId="0" applyNumberFormat="1" applyFont="1" applyBorder="1" applyAlignment="1" applyProtection="1">
      <alignment wrapText="1"/>
      <protection hidden="1"/>
    </xf>
    <xf numFmtId="164" fontId="2" fillId="6" borderId="1" xfId="0" applyNumberFormat="1" applyFont="1" applyFill="1" applyBorder="1" applyAlignment="1" applyProtection="1">
      <alignment wrapText="1"/>
      <protection hidden="1"/>
    </xf>
    <xf numFmtId="164" fontId="0" fillId="2" borderId="1" xfId="0" applyNumberFormat="1" applyFill="1" applyBorder="1" applyProtection="1">
      <protection hidden="1"/>
    </xf>
    <xf numFmtId="10" fontId="0" fillId="0" borderId="1" xfId="0" applyNumberFormat="1" applyFill="1" applyBorder="1"/>
    <xf numFmtId="164" fontId="0" fillId="0" borderId="1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vertical="center"/>
    </xf>
    <xf numFmtId="10" fontId="20" fillId="0" borderId="1" xfId="0" applyNumberFormat="1" applyFont="1" applyFill="1" applyBorder="1"/>
    <xf numFmtId="10" fontId="20" fillId="0" borderId="1" xfId="0" applyNumberFormat="1" applyFont="1" applyBorder="1"/>
    <xf numFmtId="0" fontId="16" fillId="8" borderId="0" xfId="0" applyFont="1" applyFill="1" applyAlignment="1">
      <alignment vertical="center"/>
    </xf>
    <xf numFmtId="43" fontId="0" fillId="0" borderId="0" xfId="1" applyFont="1"/>
    <xf numFmtId="43" fontId="1" fillId="0" borderId="1" xfId="1" applyFont="1" applyBorder="1" applyAlignment="1">
      <alignment vertical="center" wrapText="1"/>
    </xf>
    <xf numFmtId="43" fontId="8" fillId="3" borderId="8" xfId="1" applyFont="1" applyFill="1" applyBorder="1" applyAlignment="1" applyProtection="1">
      <alignment vertical="center"/>
      <protection hidden="1"/>
    </xf>
    <xf numFmtId="43" fontId="8" fillId="4" borderId="9" xfId="1" applyFont="1" applyFill="1" applyBorder="1" applyAlignment="1" applyProtection="1">
      <alignment vertical="center"/>
      <protection hidden="1"/>
    </xf>
    <xf numFmtId="43" fontId="6" fillId="2" borderId="9" xfId="1" applyFont="1" applyFill="1" applyBorder="1" applyAlignment="1" applyProtection="1">
      <alignment vertical="center"/>
      <protection hidden="1"/>
    </xf>
    <xf numFmtId="43" fontId="4" fillId="6" borderId="9" xfId="1" applyFont="1" applyFill="1" applyBorder="1" applyAlignment="1" applyProtection="1">
      <alignment vertical="center" wrapText="1"/>
      <protection hidden="1"/>
    </xf>
    <xf numFmtId="43" fontId="5" fillId="5" borderId="9" xfId="1" applyFont="1" applyFill="1" applyBorder="1" applyAlignment="1" applyProtection="1">
      <alignment vertical="center" wrapText="1"/>
      <protection hidden="1"/>
    </xf>
    <xf numFmtId="43" fontId="4" fillId="0" borderId="9" xfId="1" applyFont="1" applyBorder="1" applyAlignment="1" applyProtection="1">
      <alignment vertical="center"/>
      <protection hidden="1"/>
    </xf>
    <xf numFmtId="43" fontId="10" fillId="0" borderId="6" xfId="1" applyFont="1" applyBorder="1" applyAlignment="1">
      <alignment vertical="center"/>
    </xf>
    <xf numFmtId="43" fontId="10" fillId="0" borderId="1" xfId="1" applyFont="1" applyBorder="1" applyAlignment="1">
      <alignment vertical="center"/>
    </xf>
    <xf numFmtId="43" fontId="0" fillId="0" borderId="1" xfId="1" applyFont="1" applyBorder="1" applyAlignment="1">
      <alignment vertical="center"/>
    </xf>
    <xf numFmtId="43" fontId="4" fillId="0" borderId="8" xfId="1" applyFont="1" applyBorder="1" applyAlignment="1" applyProtection="1">
      <alignment vertical="center"/>
      <protection hidden="1"/>
    </xf>
    <xf numFmtId="43" fontId="19" fillId="0" borderId="6" xfId="1" applyFont="1" applyBorder="1" applyAlignment="1">
      <alignment vertical="center"/>
    </xf>
    <xf numFmtId="43" fontId="4" fillId="0" borderId="1" xfId="1" applyFont="1" applyBorder="1" applyAlignment="1">
      <alignment vertical="center"/>
    </xf>
    <xf numFmtId="43" fontId="4" fillId="7" borderId="8" xfId="1" applyFont="1" applyFill="1" applyBorder="1" applyAlignment="1" applyProtection="1">
      <alignment vertical="center"/>
      <protection hidden="1"/>
    </xf>
    <xf numFmtId="43" fontId="4" fillId="0" borderId="2" xfId="1" applyFont="1" applyBorder="1" applyAlignment="1" applyProtection="1">
      <alignment vertical="center"/>
      <protection hidden="1"/>
    </xf>
    <xf numFmtId="43" fontId="19" fillId="0" borderId="4" xfId="1" applyFont="1" applyBorder="1" applyAlignment="1">
      <alignment vertical="center"/>
    </xf>
    <xf numFmtId="43" fontId="5" fillId="5" borderId="2" xfId="1" applyFont="1" applyFill="1" applyBorder="1" applyAlignment="1" applyProtection="1">
      <alignment vertical="center"/>
      <protection hidden="1"/>
    </xf>
    <xf numFmtId="43" fontId="4" fillId="0" borderId="5" xfId="1" applyFont="1" applyBorder="1" applyAlignment="1" applyProtection="1">
      <alignment vertical="center"/>
      <protection hidden="1"/>
    </xf>
    <xf numFmtId="43" fontId="10" fillId="0" borderId="4" xfId="1" applyFont="1" applyBorder="1" applyAlignment="1">
      <alignment vertical="center"/>
    </xf>
    <xf numFmtId="43" fontId="19" fillId="0" borderId="1" xfId="1" applyFont="1" applyBorder="1" applyAlignment="1">
      <alignment vertical="center"/>
    </xf>
    <xf numFmtId="43" fontId="5" fillId="6" borderId="8" xfId="1" applyFont="1" applyFill="1" applyBorder="1" applyAlignment="1" applyProtection="1">
      <alignment vertical="center"/>
      <protection hidden="1"/>
    </xf>
    <xf numFmtId="43" fontId="4" fillId="0" borderId="7" xfId="1" applyFont="1" applyBorder="1" applyAlignment="1" applyProtection="1">
      <alignment vertical="center"/>
      <protection hidden="1"/>
    </xf>
    <xf numFmtId="43" fontId="5" fillId="6" borderId="2" xfId="1" applyFont="1" applyFill="1" applyBorder="1" applyAlignment="1" applyProtection="1">
      <alignment vertical="center"/>
      <protection hidden="1"/>
    </xf>
    <xf numFmtId="43" fontId="4" fillId="0" borderId="2" xfId="1" applyFont="1" applyBorder="1" applyAlignment="1">
      <alignment vertical="center"/>
    </xf>
    <xf numFmtId="43" fontId="4" fillId="2" borderId="2" xfId="1" applyFont="1" applyFill="1" applyBorder="1" applyAlignment="1" applyProtection="1">
      <alignment vertical="center"/>
      <protection hidden="1"/>
    </xf>
    <xf numFmtId="43" fontId="4" fillId="6" borderId="5" xfId="1" applyFont="1" applyFill="1" applyBorder="1" applyAlignment="1" applyProtection="1">
      <alignment vertical="center"/>
      <protection hidden="1"/>
    </xf>
    <xf numFmtId="43" fontId="4" fillId="6" borderId="8" xfId="1" applyFont="1" applyFill="1" applyBorder="1" applyAlignment="1" applyProtection="1">
      <alignment vertical="center"/>
      <protection hidden="1"/>
    </xf>
    <xf numFmtId="43" fontId="4" fillId="0" borderId="1" xfId="1" applyFont="1" applyBorder="1" applyAlignment="1" applyProtection="1">
      <alignment vertical="center"/>
      <protection hidden="1"/>
    </xf>
    <xf numFmtId="2" fontId="10" fillId="0" borderId="6" xfId="0" applyNumberFormat="1" applyFont="1" applyBorder="1" applyAlignment="1">
      <alignment vertical="center" wrapText="1"/>
    </xf>
    <xf numFmtId="43" fontId="0" fillId="0" borderId="1" xfId="1" applyFont="1" applyBorder="1" applyAlignment="1" applyProtection="1">
      <alignment vertical="center"/>
      <protection hidden="1"/>
    </xf>
    <xf numFmtId="43" fontId="10" fillId="0" borderId="6" xfId="1" applyFont="1" applyBorder="1" applyAlignment="1" applyProtection="1">
      <alignment vertical="center"/>
      <protection hidden="1"/>
    </xf>
    <xf numFmtId="43" fontId="10" fillId="0" borderId="1" xfId="1" applyFont="1" applyBorder="1" applyAlignment="1" applyProtection="1">
      <alignment vertical="center"/>
      <protection hidden="1"/>
    </xf>
    <xf numFmtId="43" fontId="5" fillId="5" borderId="8" xfId="1" applyFont="1" applyFill="1" applyBorder="1" applyAlignment="1" applyProtection="1">
      <alignment vertical="center"/>
      <protection hidden="1"/>
    </xf>
    <xf numFmtId="43" fontId="4" fillId="2" borderId="8" xfId="1" applyFont="1" applyFill="1" applyBorder="1" applyAlignment="1" applyProtection="1">
      <alignment vertical="center"/>
      <protection hidden="1"/>
    </xf>
    <xf numFmtId="43" fontId="2" fillId="0" borderId="6" xfId="1" applyFont="1" applyBorder="1" applyAlignment="1" applyProtection="1">
      <alignment vertical="center"/>
      <protection hidden="1"/>
    </xf>
    <xf numFmtId="43" fontId="2" fillId="0" borderId="1" xfId="1" applyFont="1" applyBorder="1" applyAlignment="1" applyProtection="1">
      <alignment vertical="center"/>
      <protection hidden="1"/>
    </xf>
    <xf numFmtId="43" fontId="0" fillId="0" borderId="2" xfId="1" applyFont="1" applyBorder="1" applyAlignment="1" applyProtection="1">
      <alignment vertical="center"/>
      <protection hidden="1"/>
    </xf>
    <xf numFmtId="43" fontId="10" fillId="0" borderId="8" xfId="1" applyFont="1" applyBorder="1" applyAlignment="1" applyProtection="1">
      <alignment vertical="center"/>
      <protection hidden="1"/>
    </xf>
    <xf numFmtId="164" fontId="0" fillId="0" borderId="0" xfId="0" applyNumberFormat="1" applyAlignment="1">
      <alignment wrapText="1"/>
    </xf>
    <xf numFmtId="164" fontId="8" fillId="3" borderId="8" xfId="0" applyNumberFormat="1" applyFont="1" applyFill="1" applyBorder="1" applyAlignment="1" applyProtection="1">
      <alignment vertical="center" wrapText="1"/>
      <protection hidden="1"/>
    </xf>
    <xf numFmtId="164" fontId="8" fillId="4" borderId="9" xfId="0" applyNumberFormat="1" applyFont="1" applyFill="1" applyBorder="1" applyAlignment="1" applyProtection="1">
      <alignment vertical="center" wrapText="1"/>
      <protection hidden="1"/>
    </xf>
    <xf numFmtId="164" fontId="6" fillId="2" borderId="9" xfId="0" applyNumberFormat="1" applyFont="1" applyFill="1" applyBorder="1" applyAlignment="1" applyProtection="1">
      <alignment vertical="center" wrapText="1"/>
      <protection hidden="1"/>
    </xf>
    <xf numFmtId="164" fontId="4" fillId="0" borderId="9" xfId="0" applyNumberFormat="1" applyFont="1" applyBorder="1" applyAlignment="1" applyProtection="1">
      <alignment vertical="center" wrapText="1"/>
      <protection hidden="1"/>
    </xf>
    <xf numFmtId="164" fontId="4" fillId="0" borderId="8" xfId="0" applyNumberFormat="1" applyFont="1" applyBorder="1" applyAlignment="1" applyProtection="1">
      <alignment vertical="center" wrapText="1"/>
      <protection hidden="1"/>
    </xf>
    <xf numFmtId="164" fontId="0" fillId="0" borderId="1" xfId="0" applyNumberFormat="1" applyBorder="1" applyAlignment="1">
      <alignment vertical="center" wrapText="1"/>
    </xf>
    <xf numFmtId="164" fontId="5" fillId="5" borderId="8" xfId="0" applyNumberFormat="1" applyFont="1" applyFill="1" applyBorder="1" applyAlignment="1" applyProtection="1">
      <alignment vertical="center" wrapText="1"/>
      <protection hidden="1"/>
    </xf>
    <xf numFmtId="164" fontId="10" fillId="0" borderId="6" xfId="0" applyNumberFormat="1" applyFont="1" applyBorder="1" applyAlignment="1">
      <alignment vertical="center" wrapText="1"/>
    </xf>
    <xf numFmtId="164" fontId="10" fillId="0" borderId="1" xfId="0" applyNumberFormat="1" applyFont="1" applyBorder="1" applyAlignment="1">
      <alignment vertical="center" wrapText="1"/>
    </xf>
    <xf numFmtId="164" fontId="5" fillId="6" borderId="8" xfId="0" applyNumberFormat="1" applyFont="1" applyFill="1" applyBorder="1" applyAlignment="1" applyProtection="1">
      <alignment vertical="center" wrapText="1"/>
      <protection hidden="1"/>
    </xf>
    <xf numFmtId="164" fontId="4" fillId="0" borderId="5" xfId="0" applyNumberFormat="1" applyFont="1" applyBorder="1" applyAlignment="1" applyProtection="1">
      <alignment vertical="center" wrapText="1"/>
      <protection hidden="1"/>
    </xf>
    <xf numFmtId="164" fontId="0" fillId="0" borderId="2" xfId="0" applyNumberFormat="1" applyBorder="1" applyAlignment="1">
      <alignment vertical="center" wrapText="1"/>
    </xf>
    <xf numFmtId="164" fontId="4" fillId="2" borderId="8" xfId="0" applyNumberFormat="1" applyFont="1" applyFill="1" applyBorder="1" applyAlignment="1" applyProtection="1">
      <alignment vertical="center" wrapText="1"/>
      <protection hidden="1"/>
    </xf>
    <xf numFmtId="164" fontId="4" fillId="6" borderId="5" xfId="0" applyNumberFormat="1" applyFont="1" applyFill="1" applyBorder="1" applyAlignment="1" applyProtection="1">
      <alignment vertical="center" wrapText="1"/>
      <protection hidden="1"/>
    </xf>
    <xf numFmtId="164" fontId="4" fillId="6" borderId="8" xfId="0" applyNumberFormat="1" applyFont="1" applyFill="1" applyBorder="1" applyAlignment="1" applyProtection="1">
      <alignment vertical="center" wrapText="1"/>
      <protection hidden="1"/>
    </xf>
    <xf numFmtId="164" fontId="0" fillId="0" borderId="1" xfId="0" applyNumberFormat="1" applyBorder="1" applyAlignment="1" applyProtection="1">
      <alignment vertical="center" wrapText="1"/>
      <protection hidden="1"/>
    </xf>
    <xf numFmtId="164" fontId="10" fillId="0" borderId="8" xfId="0" applyNumberFormat="1" applyFont="1" applyBorder="1" applyAlignment="1">
      <alignment vertical="center" wrapText="1"/>
    </xf>
    <xf numFmtId="43" fontId="4" fillId="6" borderId="8" xfId="1" applyNumberFormat="1" applyFont="1" applyFill="1" applyBorder="1" applyAlignment="1" applyProtection="1">
      <alignment vertical="center"/>
      <protection hidden="1"/>
    </xf>
    <xf numFmtId="164" fontId="4" fillId="2" borderId="5" xfId="0" applyNumberFormat="1" applyFont="1" applyFill="1" applyBorder="1" applyAlignment="1" applyProtection="1">
      <alignment vertical="center" wrapText="1"/>
      <protection hidden="1"/>
    </xf>
    <xf numFmtId="49" fontId="4" fillId="6" borderId="9" xfId="0" applyNumberFormat="1" applyFont="1" applyFill="1" applyBorder="1" applyAlignment="1">
      <alignment vertical="center"/>
    </xf>
    <xf numFmtId="0" fontId="5" fillId="6" borderId="9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 wrapText="1"/>
    </xf>
    <xf numFmtId="2" fontId="4" fillId="6" borderId="9" xfId="0" applyNumberFormat="1" applyFont="1" applyFill="1" applyBorder="1" applyAlignment="1">
      <alignment vertical="center" wrapText="1"/>
    </xf>
    <xf numFmtId="49" fontId="4" fillId="2" borderId="5" xfId="0" applyNumberFormat="1" applyFont="1" applyFill="1" applyBorder="1" applyAlignment="1">
      <alignment vertical="center"/>
    </xf>
    <xf numFmtId="0" fontId="5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2" fontId="4" fillId="2" borderId="5" xfId="0" applyNumberFormat="1" applyFont="1" applyFill="1" applyBorder="1" applyAlignment="1">
      <alignment vertical="center" wrapText="1"/>
    </xf>
    <xf numFmtId="43" fontId="4" fillId="2" borderId="5" xfId="1" applyFont="1" applyFill="1" applyBorder="1" applyAlignment="1" applyProtection="1">
      <alignment vertical="center"/>
      <protection hidden="1"/>
    </xf>
    <xf numFmtId="164" fontId="4" fillId="6" borderId="9" xfId="1" applyNumberFormat="1" applyFont="1" applyFill="1" applyBorder="1" applyAlignment="1" applyProtection="1">
      <alignment vertical="center"/>
      <protection hidden="1"/>
    </xf>
    <xf numFmtId="164" fontId="4" fillId="6" borderId="8" xfId="1" applyNumberFormat="1" applyFont="1" applyFill="1" applyBorder="1" applyAlignment="1" applyProtection="1">
      <alignment vertical="center"/>
      <protection hidden="1"/>
    </xf>
    <xf numFmtId="164" fontId="4" fillId="6" borderId="9" xfId="0" applyNumberFormat="1" applyFont="1" applyFill="1" applyBorder="1" applyAlignment="1">
      <alignment vertical="center" wrapText="1"/>
    </xf>
    <xf numFmtId="164" fontId="4" fillId="6" borderId="5" xfId="0" applyNumberFormat="1" applyFont="1" applyFill="1" applyBorder="1" applyAlignment="1">
      <alignment vertical="center" wrapText="1"/>
    </xf>
    <xf numFmtId="164" fontId="10" fillId="0" borderId="2" xfId="0" applyNumberFormat="1" applyFont="1" applyBorder="1" applyAlignment="1">
      <alignment vertical="center" wrapText="1"/>
    </xf>
    <xf numFmtId="2" fontId="15" fillId="0" borderId="0" xfId="0" applyNumberFormat="1" applyFont="1" applyAlignment="1">
      <alignment wrapText="1"/>
    </xf>
    <xf numFmtId="2" fontId="22" fillId="0" borderId="1" xfId="0" applyNumberFormat="1" applyFont="1" applyBorder="1" applyAlignment="1">
      <alignment vertical="center" wrapText="1"/>
    </xf>
    <xf numFmtId="2" fontId="14" fillId="3" borderId="2" xfId="0" applyNumberFormat="1" applyFont="1" applyFill="1" applyBorder="1" applyAlignment="1">
      <alignment vertical="center" wrapText="1"/>
    </xf>
    <xf numFmtId="2" fontId="14" fillId="4" borderId="5" xfId="0" applyNumberFormat="1" applyFont="1" applyFill="1" applyBorder="1" applyAlignment="1">
      <alignment vertical="center" wrapText="1"/>
    </xf>
    <xf numFmtId="2" fontId="15" fillId="2" borderId="5" xfId="0" applyNumberFormat="1" applyFont="1" applyFill="1" applyBorder="1" applyAlignment="1">
      <alignment vertical="center" wrapText="1"/>
    </xf>
    <xf numFmtId="2" fontId="15" fillId="6" borderId="5" xfId="0" applyNumberFormat="1" applyFont="1" applyFill="1" applyBorder="1" applyAlignment="1">
      <alignment vertical="center" wrapText="1"/>
    </xf>
    <xf numFmtId="2" fontId="14" fillId="5" borderId="5" xfId="0" applyNumberFormat="1" applyFont="1" applyFill="1" applyBorder="1" applyAlignment="1">
      <alignment vertical="center" wrapText="1"/>
    </xf>
    <xf numFmtId="2" fontId="15" fillId="0" borderId="5" xfId="0" applyNumberFormat="1" applyFont="1" applyBorder="1" applyAlignment="1">
      <alignment vertical="center" wrapText="1"/>
    </xf>
    <xf numFmtId="2" fontId="23" fillId="0" borderId="6" xfId="0" applyNumberFormat="1" applyFont="1" applyBorder="1" applyAlignment="1">
      <alignment vertical="center" wrapText="1"/>
    </xf>
    <xf numFmtId="2" fontId="23" fillId="0" borderId="1" xfId="0" applyNumberFormat="1" applyFont="1" applyBorder="1" applyAlignment="1">
      <alignment vertical="center" wrapText="1"/>
    </xf>
    <xf numFmtId="2" fontId="15" fillId="0" borderId="1" xfId="0" applyNumberFormat="1" applyFont="1" applyBorder="1" applyAlignment="1">
      <alignment vertical="center" wrapText="1"/>
    </xf>
    <xf numFmtId="2" fontId="15" fillId="0" borderId="2" xfId="0" applyNumberFormat="1" applyFont="1" applyBorder="1" applyAlignment="1">
      <alignment vertical="center" wrapText="1"/>
    </xf>
    <xf numFmtId="2" fontId="23" fillId="0" borderId="4" xfId="0" applyNumberFormat="1" applyFont="1" applyBorder="1" applyAlignment="1">
      <alignment vertical="center" wrapText="1"/>
    </xf>
    <xf numFmtId="2" fontId="15" fillId="0" borderId="8" xfId="0" applyNumberFormat="1" applyFont="1" applyBorder="1" applyAlignment="1">
      <alignment vertical="center" wrapText="1"/>
    </xf>
    <xf numFmtId="2" fontId="14" fillId="5" borderId="2" xfId="0" applyNumberFormat="1" applyFont="1" applyFill="1" applyBorder="1" applyAlignment="1">
      <alignment vertical="center" wrapText="1"/>
    </xf>
    <xf numFmtId="2" fontId="14" fillId="6" borderId="2" xfId="0" applyNumberFormat="1" applyFont="1" applyFill="1" applyBorder="1" applyAlignment="1">
      <alignment vertical="center" wrapText="1"/>
    </xf>
    <xf numFmtId="2" fontId="15" fillId="0" borderId="7" xfId="0" applyNumberFormat="1" applyFont="1" applyBorder="1" applyAlignment="1">
      <alignment vertical="center" wrapText="1"/>
    </xf>
    <xf numFmtId="2" fontId="14" fillId="6" borderId="8" xfId="0" applyNumberFormat="1" applyFont="1" applyFill="1" applyBorder="1" applyAlignment="1">
      <alignment vertical="center" wrapText="1"/>
    </xf>
    <xf numFmtId="2" fontId="15" fillId="0" borderId="9" xfId="0" applyNumberFormat="1" applyFont="1" applyBorder="1" applyAlignment="1">
      <alignment vertical="center" wrapText="1"/>
    </xf>
    <xf numFmtId="2" fontId="15" fillId="2" borderId="2" xfId="0" applyNumberFormat="1" applyFont="1" applyFill="1" applyBorder="1" applyAlignment="1">
      <alignment vertical="center" wrapText="1"/>
    </xf>
    <xf numFmtId="2" fontId="15" fillId="6" borderId="8" xfId="0" applyNumberFormat="1" applyFont="1" applyFill="1" applyBorder="1" applyAlignment="1">
      <alignment vertical="center" wrapText="1"/>
    </xf>
    <xf numFmtId="2" fontId="23" fillId="0" borderId="2" xfId="0" applyNumberFormat="1" applyFont="1" applyBorder="1" applyAlignment="1">
      <alignment vertical="center" wrapText="1"/>
    </xf>
    <xf numFmtId="2" fontId="14" fillId="2" borderId="5" xfId="0" applyNumberFormat="1" applyFont="1" applyFill="1" applyBorder="1" applyAlignment="1">
      <alignment vertical="center" wrapText="1"/>
    </xf>
    <xf numFmtId="165" fontId="24" fillId="0" borderId="4" xfId="0" applyNumberFormat="1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164" fontId="4" fillId="2" borderId="5" xfId="0" applyNumberFormat="1" applyFont="1" applyFill="1" applyBorder="1" applyAlignment="1">
      <alignment vertical="center" wrapText="1"/>
    </xf>
    <xf numFmtId="49" fontId="1" fillId="2" borderId="7" xfId="0" applyNumberFormat="1" applyFont="1" applyFill="1" applyBorder="1" applyAlignment="1">
      <alignment vertical="center"/>
    </xf>
    <xf numFmtId="0" fontId="1" fillId="2" borderId="7" xfId="0" applyFont="1" applyFill="1" applyBorder="1" applyAlignment="1">
      <alignment vertical="center" wrapText="1"/>
    </xf>
    <xf numFmtId="2" fontId="1" fillId="2" borderId="7" xfId="0" applyNumberFormat="1" applyFont="1" applyFill="1" applyBorder="1" applyAlignment="1">
      <alignment vertical="center" wrapText="1"/>
    </xf>
    <xf numFmtId="164" fontId="1" fillId="2" borderId="10" xfId="0" applyNumberFormat="1" applyFont="1" applyFill="1" applyBorder="1" applyAlignment="1">
      <alignment vertical="center" wrapText="1"/>
    </xf>
    <xf numFmtId="43" fontId="1" fillId="2" borderId="10" xfId="1" applyFont="1" applyFill="1" applyBorder="1" applyAlignment="1" applyProtection="1">
      <alignment vertical="center"/>
      <protection hidden="1"/>
    </xf>
    <xf numFmtId="2" fontId="14" fillId="2" borderId="7" xfId="0" applyNumberFormat="1" applyFont="1" applyFill="1" applyBorder="1" applyAlignment="1">
      <alignment vertical="center" wrapText="1"/>
    </xf>
    <xf numFmtId="2" fontId="0" fillId="0" borderId="1" xfId="0" applyNumberFormat="1" applyBorder="1"/>
    <xf numFmtId="43" fontId="0" fillId="0" borderId="1" xfId="1" applyFont="1" applyBorder="1"/>
    <xf numFmtId="164" fontId="0" fillId="0" borderId="1" xfId="0" applyNumberFormat="1" applyBorder="1" applyAlignment="1">
      <alignment wrapText="1"/>
    </xf>
    <xf numFmtId="2" fontId="15" fillId="0" borderId="1" xfId="0" applyNumberFormat="1" applyFont="1" applyBorder="1" applyAlignment="1">
      <alignment wrapText="1"/>
    </xf>
    <xf numFmtId="49" fontId="2" fillId="7" borderId="1" xfId="0" applyNumberFormat="1" applyFont="1" applyFill="1" applyBorder="1" applyAlignment="1">
      <alignment vertical="center"/>
    </xf>
    <xf numFmtId="43" fontId="1" fillId="2" borderId="7" xfId="1" applyNumberFormat="1" applyFont="1" applyFill="1" applyBorder="1" applyAlignment="1" applyProtection="1">
      <alignment vertical="center"/>
      <protection hidden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3" xfId="0" applyFont="1" applyBorder="1" applyAlignment="1">
      <alignment horizontal="center"/>
    </xf>
  </cellXfs>
  <cellStyles count="2">
    <cellStyle name="Čárka" xfId="1" builtinId="3"/>
    <cellStyle name="Normální" xfId="0" builtinId="0"/>
  </cellStyles>
  <dxfs count="6">
    <dxf>
      <font>
        <b/>
        <i val="0"/>
      </font>
      <fill>
        <patternFill>
          <bgColor rgb="FFFF0000"/>
        </patternFill>
      </fill>
    </dxf>
    <dxf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21"/>
  <sheetViews>
    <sheetView topLeftCell="B1" zoomScale="80" zoomScaleNormal="80" workbookViewId="0">
      <pane xSplit="2" ySplit="2" topLeftCell="D3" activePane="bottomRight" state="frozen"/>
      <selection activeCell="B1" sqref="B1"/>
      <selection pane="topRight" activeCell="D1" sqref="D1"/>
      <selection pane="bottomLeft" activeCell="B3" sqref="B3"/>
      <selection pane="bottomRight" activeCell="E11" sqref="E11"/>
    </sheetView>
  </sheetViews>
  <sheetFormatPr defaultRowHeight="14.5" x14ac:dyDescent="0.35"/>
  <cols>
    <col min="1" max="1" width="3" hidden="1" customWidth="1"/>
    <col min="2" max="2" width="15" style="3" customWidth="1"/>
    <col min="3" max="3" width="52.26953125" style="7" customWidth="1"/>
    <col min="4" max="4" width="15" customWidth="1"/>
    <col min="5" max="5" width="17.7265625" style="9" customWidth="1"/>
    <col min="6" max="6" width="15" style="120" customWidth="1"/>
    <col min="7" max="7" width="19.26953125" style="158" customWidth="1"/>
    <col min="8" max="8" width="27.453125" style="197" customWidth="1"/>
    <col min="9" max="9" width="19.26953125" style="158" customWidth="1"/>
    <col min="10" max="10" width="42.81640625" style="231" customWidth="1"/>
    <col min="11" max="11" width="8.26953125" style="82" customWidth="1"/>
    <col min="12" max="12" width="20.26953125" customWidth="1"/>
    <col min="13" max="13" width="19.26953125" customWidth="1"/>
    <col min="14" max="14" width="19.453125" customWidth="1"/>
    <col min="15" max="15" width="17.453125" style="129" bestFit="1" customWidth="1"/>
    <col min="16" max="16" width="17.453125" style="125" customWidth="1"/>
    <col min="17" max="17" width="18.26953125" customWidth="1"/>
    <col min="18" max="18" width="16" customWidth="1"/>
    <col min="19" max="19" width="18.26953125" customWidth="1"/>
    <col min="20" max="248" width="15" customWidth="1"/>
  </cols>
  <sheetData>
    <row r="1" spans="1:20" ht="30.65" customHeight="1" x14ac:dyDescent="0.35">
      <c r="B1" s="121" t="s">
        <v>204</v>
      </c>
      <c r="L1" s="157" t="s">
        <v>223</v>
      </c>
      <c r="M1" t="str">
        <f>IF(M3="","",IF(M3&gt;20%,"Upozornění: výše vedlejších výdajů přesahuje 20 % celkových způsobilých výdajů aktuálně vykázaných v rozpočtu",""))</f>
        <v/>
      </c>
      <c r="Q1" s="121" t="s">
        <v>222</v>
      </c>
      <c r="R1" t="str">
        <f>IF(R3="","",IF(R3&gt;20%,"Upozornění: výše vedlejších výdajů přesahuje 20 % celkových způsobilých výdajů aktuálně vykázaných v rozpočtu",""))</f>
        <v/>
      </c>
    </row>
    <row r="2" spans="1:20" ht="34.4" customHeight="1" x14ac:dyDescent="0.35">
      <c r="B2" s="2" t="s">
        <v>0</v>
      </c>
      <c r="C2" s="6" t="s">
        <v>1</v>
      </c>
      <c r="D2" s="6" t="s">
        <v>99</v>
      </c>
      <c r="E2" s="8" t="s">
        <v>109</v>
      </c>
      <c r="F2" s="98" t="s">
        <v>100</v>
      </c>
      <c r="G2" s="159" t="s">
        <v>219</v>
      </c>
      <c r="H2" s="8" t="s">
        <v>220</v>
      </c>
      <c r="I2" s="159" t="s">
        <v>221</v>
      </c>
      <c r="J2" s="232" t="s">
        <v>224</v>
      </c>
      <c r="K2" s="123"/>
      <c r="L2" s="81" t="s">
        <v>196</v>
      </c>
      <c r="M2" s="81" t="s">
        <v>197</v>
      </c>
      <c r="N2" s="81" t="s">
        <v>198</v>
      </c>
      <c r="O2" s="81" t="s">
        <v>199</v>
      </c>
      <c r="P2" s="130"/>
      <c r="Q2" s="81" t="s">
        <v>196</v>
      </c>
      <c r="R2" s="81" t="s">
        <v>197</v>
      </c>
      <c r="S2" s="81" t="s">
        <v>198</v>
      </c>
      <c r="T2" s="81" t="s">
        <v>199</v>
      </c>
    </row>
    <row r="3" spans="1:20" ht="19.5" customHeight="1" thickBot="1" x14ac:dyDescent="0.4">
      <c r="A3" s="17"/>
      <c r="B3" s="48" t="s">
        <v>2</v>
      </c>
      <c r="C3" s="49" t="s">
        <v>3</v>
      </c>
      <c r="D3" s="49"/>
      <c r="E3" s="49"/>
      <c r="F3" s="99"/>
      <c r="G3" s="160">
        <f>G4+G218</f>
        <v>0</v>
      </c>
      <c r="H3" s="198">
        <f>H4+H218</f>
        <v>0</v>
      </c>
      <c r="I3" s="160">
        <f t="shared" ref="I3:I8" si="0">G3+H3</f>
        <v>0</v>
      </c>
      <c r="J3" s="233"/>
      <c r="L3" s="156" t="str">
        <f>IFERROR(L4/$G$4,"")</f>
        <v/>
      </c>
      <c r="M3" s="156" t="str">
        <f>IFERROR(M4/$G$4,"")</f>
        <v/>
      </c>
      <c r="N3" s="156" t="str">
        <f t="shared" ref="N3:O3" si="1">IFERROR(N4/$G$4,"")</f>
        <v/>
      </c>
      <c r="O3" s="156" t="str">
        <f t="shared" si="1"/>
        <v/>
      </c>
      <c r="P3" s="131"/>
      <c r="Q3" s="151" t="str">
        <f>IFERROR(Q4/$I$4,"")</f>
        <v/>
      </c>
      <c r="R3" s="155" t="str">
        <f>IFERROR(R4/$I$4,"")</f>
        <v/>
      </c>
      <c r="S3" s="151" t="str">
        <f>IFERROR(S4/$I$4,"")</f>
        <v/>
      </c>
      <c r="T3" s="151" t="str">
        <f>IFERROR(T4/$I$4,"")</f>
        <v/>
      </c>
    </row>
    <row r="4" spans="1:20" ht="32.25" customHeight="1" thickTop="1" thickBot="1" x14ac:dyDescent="0.4">
      <c r="B4" s="50" t="s">
        <v>4</v>
      </c>
      <c r="C4" s="51" t="s">
        <v>5</v>
      </c>
      <c r="D4" s="51"/>
      <c r="E4" s="51"/>
      <c r="F4" s="100"/>
      <c r="G4" s="161">
        <f>G5+G170</f>
        <v>0</v>
      </c>
      <c r="H4" s="199">
        <f>H5+H170</f>
        <v>0</v>
      </c>
      <c r="I4" s="161">
        <f t="shared" si="0"/>
        <v>0</v>
      </c>
      <c r="J4" s="234" t="str">
        <f>IF(I4=0,"",IF(R3&gt;0.2,"Pozor na vedlejší výdaje, přesahují 20 % z CZV",""))</f>
        <v/>
      </c>
      <c r="L4" s="137">
        <f>SUM(L5:L215)</f>
        <v>0</v>
      </c>
      <c r="M4" s="137">
        <f>SUM(M5:M213)</f>
        <v>0</v>
      </c>
      <c r="N4" s="137">
        <f>SUM(N5:N213)</f>
        <v>0</v>
      </c>
      <c r="O4" s="137">
        <f>SUM(O5:O213)</f>
        <v>0</v>
      </c>
      <c r="P4" s="132"/>
      <c r="Q4" s="137">
        <f>SUM(Q5:Q213)</f>
        <v>0</v>
      </c>
      <c r="R4" s="137">
        <f>SUM(R5:R213)</f>
        <v>0</v>
      </c>
      <c r="S4" s="137">
        <f>SUM(S5:S213)</f>
        <v>0</v>
      </c>
      <c r="T4" s="137">
        <f>SUM(T5:T213)</f>
        <v>0</v>
      </c>
    </row>
    <row r="5" spans="1:20" ht="15.5" thickTop="1" thickBot="1" x14ac:dyDescent="0.4">
      <c r="B5" s="52" t="s">
        <v>6</v>
      </c>
      <c r="C5" s="53" t="s">
        <v>52</v>
      </c>
      <c r="D5" s="54"/>
      <c r="E5" s="54"/>
      <c r="F5" s="101"/>
      <c r="G5" s="162">
        <f>G6+G58+G71+G82+G93+G148+G159</f>
        <v>0</v>
      </c>
      <c r="H5" s="200">
        <f>H6+H58+H71+H82+H93+H148+H159</f>
        <v>0</v>
      </c>
      <c r="I5" s="162">
        <f t="shared" si="0"/>
        <v>0</v>
      </c>
      <c r="J5" s="235"/>
      <c r="L5" s="10"/>
      <c r="M5" s="10"/>
      <c r="N5" s="10"/>
      <c r="O5" s="10"/>
      <c r="P5" s="126"/>
      <c r="Q5" s="152"/>
      <c r="R5" s="152"/>
      <c r="S5" s="152"/>
      <c r="T5" s="152"/>
    </row>
    <row r="6" spans="1:20" ht="15.5" thickTop="1" thickBot="1" x14ac:dyDescent="0.4">
      <c r="B6" s="42" t="s">
        <v>7</v>
      </c>
      <c r="C6" s="55" t="s">
        <v>161</v>
      </c>
      <c r="D6" s="44"/>
      <c r="E6" s="44"/>
      <c r="F6" s="102"/>
      <c r="G6" s="163">
        <f>G7+G33</f>
        <v>0</v>
      </c>
      <c r="H6" s="134">
        <f>H7+H33</f>
        <v>0</v>
      </c>
      <c r="I6" s="163">
        <f t="shared" si="0"/>
        <v>0</v>
      </c>
      <c r="J6" s="236"/>
      <c r="L6" s="10"/>
      <c r="M6" s="10"/>
      <c r="N6" s="10"/>
      <c r="O6" s="10"/>
      <c r="P6" s="126"/>
      <c r="Q6" s="152"/>
      <c r="R6" s="152"/>
      <c r="S6" s="152"/>
      <c r="T6" s="152"/>
    </row>
    <row r="7" spans="1:20" ht="15.5" thickTop="1" thickBot="1" x14ac:dyDescent="0.4">
      <c r="B7" s="56" t="s">
        <v>8</v>
      </c>
      <c r="C7" s="57" t="s">
        <v>108</v>
      </c>
      <c r="D7" s="58"/>
      <c r="E7" s="58"/>
      <c r="F7" s="103"/>
      <c r="G7" s="164">
        <f>G8+G13+G18+G23+G28</f>
        <v>0</v>
      </c>
      <c r="H7" s="135">
        <f>H8+H13+H18+H23+H28</f>
        <v>0</v>
      </c>
      <c r="I7" s="164">
        <f t="shared" si="0"/>
        <v>0</v>
      </c>
      <c r="J7" s="237"/>
      <c r="K7" s="122"/>
      <c r="L7" s="10"/>
      <c r="M7" s="10"/>
      <c r="N7" s="10"/>
      <c r="O7" s="10"/>
      <c r="Q7" s="152"/>
      <c r="R7" s="152"/>
      <c r="S7" s="152"/>
      <c r="T7" s="152"/>
    </row>
    <row r="8" spans="1:20" ht="21.65" customHeight="1" thickTop="1" thickBot="1" x14ac:dyDescent="0.4">
      <c r="B8" s="20" t="s">
        <v>71</v>
      </c>
      <c r="C8" s="21" t="s">
        <v>31</v>
      </c>
      <c r="D8" s="83"/>
      <c r="E8" s="84"/>
      <c r="F8" s="104"/>
      <c r="G8" s="165">
        <f>SUM(G9:G12)</f>
        <v>0</v>
      </c>
      <c r="H8" s="201">
        <f>SUM(H9:H12)</f>
        <v>0</v>
      </c>
      <c r="I8" s="165">
        <f t="shared" si="0"/>
        <v>0</v>
      </c>
      <c r="J8" s="238" t="str">
        <f>IF(I8&gt;I4*0.1,"Výdaje za pozemek jsou způsobilé jen ve výši 10 % CZV, resp. 15 % CZV u brownfieldů.","")</f>
        <v/>
      </c>
      <c r="L8" s="138">
        <f>G8</f>
        <v>0</v>
      </c>
      <c r="M8" s="10"/>
      <c r="N8" s="138">
        <f>G8</f>
        <v>0</v>
      </c>
      <c r="O8" s="10"/>
      <c r="P8" s="126"/>
      <c r="Q8" s="139">
        <f>I8</f>
        <v>0</v>
      </c>
      <c r="R8" s="152"/>
      <c r="S8" s="139">
        <f>I8</f>
        <v>0</v>
      </c>
      <c r="T8" s="152"/>
    </row>
    <row r="9" spans="1:20" ht="15" thickTop="1" x14ac:dyDescent="0.35">
      <c r="B9" s="22" t="s">
        <v>95</v>
      </c>
      <c r="C9" s="23"/>
      <c r="D9" s="22"/>
      <c r="E9" s="85"/>
      <c r="F9" s="105"/>
      <c r="G9" s="166" t="str">
        <f>IF(F9="","",E9*F9)</f>
        <v/>
      </c>
      <c r="H9" s="187"/>
      <c r="I9" s="166" t="str">
        <f>IFERROR(G9+H9,"")</f>
        <v/>
      </c>
      <c r="J9" s="239"/>
      <c r="L9" s="1"/>
      <c r="M9" s="1"/>
      <c r="N9" s="1"/>
      <c r="O9" s="1"/>
      <c r="Q9" s="153"/>
      <c r="R9" s="153"/>
      <c r="S9" s="153"/>
      <c r="T9" s="153"/>
    </row>
    <row r="10" spans="1:20" x14ac:dyDescent="0.35">
      <c r="B10" s="11" t="s">
        <v>96</v>
      </c>
      <c r="C10" s="12"/>
      <c r="D10" s="11"/>
      <c r="E10" s="86"/>
      <c r="F10" s="106"/>
      <c r="G10" s="167" t="str">
        <f t="shared" ref="G10:G11" si="2">IF(F10="","",E10*F10)</f>
        <v/>
      </c>
      <c r="H10" s="187"/>
      <c r="I10" s="167" t="str">
        <f t="shared" ref="I10:I11" si="3">IFERROR(G10+H10,"")</f>
        <v/>
      </c>
      <c r="J10" s="240"/>
      <c r="L10" s="1"/>
      <c r="M10" s="1"/>
      <c r="N10" s="1"/>
      <c r="O10" s="1"/>
      <c r="Q10" s="153"/>
      <c r="R10" s="153"/>
      <c r="S10" s="153"/>
      <c r="T10" s="153"/>
    </row>
    <row r="11" spans="1:20" x14ac:dyDescent="0.35">
      <c r="B11" s="11"/>
      <c r="C11" s="12"/>
      <c r="D11" s="11"/>
      <c r="E11" s="86"/>
      <c r="F11" s="106"/>
      <c r="G11" s="167" t="str">
        <f t="shared" si="2"/>
        <v/>
      </c>
      <c r="H11" s="187"/>
      <c r="I11" s="167" t="str">
        <f t="shared" si="3"/>
        <v/>
      </c>
      <c r="J11" s="240"/>
      <c r="L11" s="1"/>
      <c r="M11" s="1"/>
      <c r="N11" s="1"/>
      <c r="O11" s="1"/>
      <c r="Q11" s="153"/>
      <c r="R11" s="153"/>
      <c r="S11" s="153"/>
      <c r="T11" s="153"/>
    </row>
    <row r="12" spans="1:20" ht="1.4" customHeight="1" x14ac:dyDescent="0.35">
      <c r="A12" s="269"/>
      <c r="B12" s="4"/>
      <c r="C12" s="5"/>
      <c r="D12" s="4"/>
      <c r="E12" s="80"/>
      <c r="F12" s="107"/>
      <c r="G12" s="168"/>
      <c r="H12" s="187" t="str">
        <f t="shared" ref="H12" si="4">IF(G12="","","toto pole přepište částkou DPH, max. výše 21 % z ceny bez DHP")</f>
        <v/>
      </c>
      <c r="I12" s="188"/>
      <c r="J12" s="241"/>
      <c r="L12" s="1"/>
      <c r="M12" s="1"/>
      <c r="N12" s="1"/>
      <c r="O12" s="1"/>
      <c r="Q12" s="153"/>
      <c r="R12" s="153"/>
      <c r="S12" s="153"/>
      <c r="T12" s="153"/>
    </row>
    <row r="13" spans="1:20" ht="21.65" customHeight="1" thickBot="1" x14ac:dyDescent="0.4">
      <c r="A13" s="269"/>
      <c r="B13" s="13" t="s">
        <v>72</v>
      </c>
      <c r="C13" s="14" t="s">
        <v>32</v>
      </c>
      <c r="D13" s="87"/>
      <c r="E13" s="91"/>
      <c r="F13" s="110"/>
      <c r="G13" s="169">
        <f>SUM(G14:G17)</f>
        <v>0</v>
      </c>
      <c r="H13" s="202">
        <f>SUM(H14:H17)</f>
        <v>0</v>
      </c>
      <c r="I13" s="169">
        <f>G13+H13</f>
        <v>0</v>
      </c>
      <c r="J13" s="244"/>
      <c r="L13" s="138">
        <f>G13</f>
        <v>0</v>
      </c>
      <c r="M13" s="1"/>
      <c r="N13" s="138">
        <f>G13</f>
        <v>0</v>
      </c>
      <c r="O13" s="1"/>
      <c r="Q13" s="139">
        <f>I13</f>
        <v>0</v>
      </c>
      <c r="R13" s="153"/>
      <c r="S13" s="139">
        <f>I13</f>
        <v>0</v>
      </c>
      <c r="T13" s="153"/>
    </row>
    <row r="14" spans="1:20" ht="15" thickTop="1" x14ac:dyDescent="0.35">
      <c r="B14" s="15" t="s">
        <v>97</v>
      </c>
      <c r="C14" s="16"/>
      <c r="D14" s="15"/>
      <c r="E14" s="85"/>
      <c r="F14" s="105"/>
      <c r="G14" s="170" t="str">
        <f t="shared" ref="G14:G15" si="5">IF(F14="","",E14*F14)</f>
        <v/>
      </c>
      <c r="H14" s="187"/>
      <c r="I14" s="190" t="str">
        <f t="shared" ref="I14:I15" si="6">IFERROR(G14+H14,"")</f>
        <v/>
      </c>
      <c r="J14" s="239"/>
      <c r="L14" s="1"/>
      <c r="M14" s="1"/>
      <c r="N14" s="1"/>
      <c r="O14" s="1"/>
      <c r="Q14" s="153"/>
      <c r="R14" s="153"/>
      <c r="S14" s="153"/>
      <c r="T14" s="153"/>
    </row>
    <row r="15" spans="1:20" x14ac:dyDescent="0.35">
      <c r="B15" s="11" t="s">
        <v>98</v>
      </c>
      <c r="C15" s="12"/>
      <c r="D15" s="11"/>
      <c r="E15" s="86"/>
      <c r="F15" s="106"/>
      <c r="G15" s="170" t="str">
        <f t="shared" si="5"/>
        <v/>
      </c>
      <c r="H15" s="187"/>
      <c r="I15" s="190" t="str">
        <f t="shared" si="6"/>
        <v/>
      </c>
      <c r="J15" s="240"/>
      <c r="L15" s="1"/>
      <c r="M15" s="1"/>
      <c r="N15" s="1"/>
      <c r="O15" s="1"/>
      <c r="Q15" s="153"/>
      <c r="R15" s="153"/>
      <c r="S15" s="153"/>
      <c r="T15" s="153"/>
    </row>
    <row r="16" spans="1:20" x14ac:dyDescent="0.35">
      <c r="B16" s="11"/>
      <c r="C16" s="12"/>
      <c r="D16" s="11"/>
      <c r="E16" s="86"/>
      <c r="F16" s="106"/>
      <c r="G16" s="170" t="str">
        <f>IF(F16="","",E16*F16)</f>
        <v/>
      </c>
      <c r="H16" s="187"/>
      <c r="I16" s="190" t="str">
        <f t="shared" ref="I16" si="7">IFERROR(G16+H16,"")</f>
        <v/>
      </c>
      <c r="J16" s="240"/>
      <c r="L16" s="1"/>
      <c r="M16" s="1"/>
      <c r="N16" s="1"/>
      <c r="O16" s="1"/>
      <c r="Q16" s="153"/>
      <c r="R16" s="153"/>
      <c r="S16" s="153"/>
      <c r="T16" s="153"/>
    </row>
    <row r="17" spans="1:20" ht="1.4" customHeight="1" x14ac:dyDescent="0.35">
      <c r="A17" s="269"/>
      <c r="B17" s="4"/>
      <c r="C17" s="5"/>
      <c r="D17" s="4"/>
      <c r="E17" s="80"/>
      <c r="F17" s="107"/>
      <c r="G17" s="171"/>
      <c r="H17" s="203"/>
      <c r="I17" s="188"/>
      <c r="J17" s="241"/>
      <c r="L17" s="1"/>
      <c r="M17" s="1"/>
      <c r="N17" s="1"/>
      <c r="O17" s="1"/>
      <c r="Q17" s="153"/>
      <c r="R17" s="153"/>
      <c r="S17" s="153"/>
      <c r="T17" s="153"/>
    </row>
    <row r="18" spans="1:20" ht="15" thickBot="1" x14ac:dyDescent="0.4">
      <c r="A18" s="269"/>
      <c r="B18" s="13" t="s">
        <v>73</v>
      </c>
      <c r="C18" s="14" t="s">
        <v>33</v>
      </c>
      <c r="D18" s="87"/>
      <c r="E18" s="88"/>
      <c r="F18" s="108"/>
      <c r="G18" s="172">
        <f>SUM(G19:G22)</f>
        <v>0</v>
      </c>
      <c r="H18" s="202">
        <f>SUM(H19:H22)</f>
        <v>0</v>
      </c>
      <c r="I18" s="169">
        <f>G18+H18</f>
        <v>0</v>
      </c>
      <c r="J18" s="242"/>
      <c r="L18" s="1"/>
      <c r="M18" s="138">
        <f>G18</f>
        <v>0</v>
      </c>
      <c r="N18" s="138">
        <f>G18</f>
        <v>0</v>
      </c>
      <c r="O18" s="1"/>
      <c r="Q18" s="152"/>
      <c r="R18" s="139">
        <f>I18</f>
        <v>0</v>
      </c>
      <c r="S18" s="139">
        <f>I18</f>
        <v>0</v>
      </c>
      <c r="T18" s="153"/>
    </row>
    <row r="19" spans="1:20" ht="15" thickTop="1" x14ac:dyDescent="0.35">
      <c r="B19" s="15" t="s">
        <v>103</v>
      </c>
      <c r="C19" s="16"/>
      <c r="D19" s="15"/>
      <c r="E19" s="89"/>
      <c r="F19" s="109"/>
      <c r="G19" s="166" t="str">
        <f>IF(F19="","",E19*F19)</f>
        <v/>
      </c>
      <c r="H19" s="187"/>
      <c r="I19" s="189" t="str">
        <f t="shared" ref="I19:I21" si="8">IFERROR(G19+H19,"")</f>
        <v/>
      </c>
      <c r="J19" s="243"/>
      <c r="L19" s="1"/>
      <c r="M19" s="1"/>
      <c r="N19" s="1"/>
      <c r="O19" s="1"/>
      <c r="Q19" s="153"/>
      <c r="R19" s="153"/>
      <c r="S19" s="153"/>
      <c r="T19" s="153"/>
    </row>
    <row r="20" spans="1:20" x14ac:dyDescent="0.35">
      <c r="B20" s="11" t="s">
        <v>104</v>
      </c>
      <c r="C20" s="12"/>
      <c r="D20" s="11"/>
      <c r="E20" s="86"/>
      <c r="F20" s="106"/>
      <c r="G20" s="166" t="str">
        <f>IF(F20="","",E20*F20)</f>
        <v/>
      </c>
      <c r="H20" s="187"/>
      <c r="I20" s="190" t="str">
        <f t="shared" si="8"/>
        <v/>
      </c>
      <c r="J20" s="240"/>
      <c r="L20" s="1"/>
      <c r="M20" s="1"/>
      <c r="N20" s="1"/>
      <c r="O20" s="1"/>
      <c r="Q20" s="153"/>
      <c r="R20" s="153"/>
      <c r="S20" s="153"/>
      <c r="T20" s="153"/>
    </row>
    <row r="21" spans="1:20" x14ac:dyDescent="0.35">
      <c r="B21" s="11"/>
      <c r="C21" s="12"/>
      <c r="D21" s="11"/>
      <c r="E21" s="86"/>
      <c r="F21" s="106"/>
      <c r="G21" s="170" t="str">
        <f>IF(F21="","",E21*F21)</f>
        <v/>
      </c>
      <c r="H21" s="187"/>
      <c r="I21" s="190" t="str">
        <f t="shared" si="8"/>
        <v/>
      </c>
      <c r="J21" s="240"/>
      <c r="L21" s="1"/>
      <c r="M21" s="1"/>
      <c r="N21" s="1"/>
      <c r="O21" s="1"/>
      <c r="Q21" s="153"/>
      <c r="R21" s="153"/>
      <c r="S21" s="153"/>
      <c r="T21" s="153"/>
    </row>
    <row r="22" spans="1:20" ht="1.9" customHeight="1" x14ac:dyDescent="0.35">
      <c r="A22" s="270"/>
      <c r="B22" s="4"/>
      <c r="C22" s="5"/>
      <c r="D22" s="4"/>
      <c r="E22" s="80"/>
      <c r="F22" s="107"/>
      <c r="G22" s="171"/>
      <c r="H22" s="203"/>
      <c r="I22" s="188"/>
      <c r="J22" s="241"/>
      <c r="L22" s="1"/>
      <c r="M22" s="1"/>
      <c r="N22" s="1"/>
      <c r="O22" s="1"/>
      <c r="Q22" s="153"/>
      <c r="R22" s="153"/>
      <c r="S22" s="153"/>
      <c r="T22" s="153"/>
    </row>
    <row r="23" spans="1:20" ht="21" customHeight="1" thickBot="1" x14ac:dyDescent="0.4">
      <c r="A23" s="270"/>
      <c r="B23" s="13" t="s">
        <v>92</v>
      </c>
      <c r="C23" s="14" t="s">
        <v>41</v>
      </c>
      <c r="D23" s="87"/>
      <c r="E23" s="88"/>
      <c r="F23" s="108"/>
      <c r="G23" s="173">
        <f>SUM(G24:G27)</f>
        <v>0</v>
      </c>
      <c r="H23" s="202">
        <f>SUM(H24:H27)</f>
        <v>0</v>
      </c>
      <c r="I23" s="169">
        <f>G23+H23</f>
        <v>0</v>
      </c>
      <c r="J23" s="242"/>
      <c r="L23" s="138">
        <f>G23</f>
        <v>0</v>
      </c>
      <c r="M23" s="1"/>
      <c r="N23" s="138">
        <f>G23</f>
        <v>0</v>
      </c>
      <c r="O23" s="1"/>
      <c r="Q23" s="139">
        <f>I23</f>
        <v>0</v>
      </c>
      <c r="R23" s="153"/>
      <c r="S23" s="139">
        <f>I23</f>
        <v>0</v>
      </c>
      <c r="T23" s="153"/>
    </row>
    <row r="24" spans="1:20" ht="15" thickTop="1" x14ac:dyDescent="0.35">
      <c r="B24" s="15" t="s">
        <v>102</v>
      </c>
      <c r="C24" s="16"/>
      <c r="D24" s="15"/>
      <c r="E24" s="89"/>
      <c r="F24" s="109"/>
      <c r="G24" s="174" t="str">
        <f t="shared" ref="G24" si="9">IF(F24="","",E24*F24)</f>
        <v/>
      </c>
      <c r="H24" s="187"/>
      <c r="I24" s="189" t="str">
        <f t="shared" ref="I24" si="10">IFERROR(G24+H24,"")</f>
        <v/>
      </c>
      <c r="J24" s="243"/>
      <c r="L24" s="1"/>
      <c r="M24" s="1"/>
      <c r="N24" s="1"/>
      <c r="O24" s="1"/>
      <c r="Q24" s="153"/>
      <c r="R24" s="153"/>
      <c r="S24" s="153"/>
      <c r="T24" s="153"/>
    </row>
    <row r="25" spans="1:20" x14ac:dyDescent="0.35">
      <c r="B25" s="11" t="s">
        <v>105</v>
      </c>
      <c r="C25" s="12"/>
      <c r="D25" s="11"/>
      <c r="E25" s="86"/>
      <c r="F25" s="106"/>
      <c r="G25" s="170" t="str">
        <f t="shared" ref="G25:G26" si="11">IF(F25="","",E25*F25)</f>
        <v/>
      </c>
      <c r="H25" s="187"/>
      <c r="I25" s="190" t="str">
        <f t="shared" ref="I25:I26" si="12">IFERROR(G25+H25,"")</f>
        <v/>
      </c>
      <c r="J25" s="240"/>
      <c r="L25" s="1"/>
      <c r="M25" s="1"/>
      <c r="N25" s="1"/>
      <c r="O25" s="1"/>
      <c r="Q25" s="153"/>
      <c r="R25" s="153"/>
      <c r="S25" s="153"/>
      <c r="T25" s="153"/>
    </row>
    <row r="26" spans="1:20" x14ac:dyDescent="0.35">
      <c r="B26" s="11"/>
      <c r="C26" s="12"/>
      <c r="D26" s="11"/>
      <c r="E26" s="86"/>
      <c r="F26" s="106"/>
      <c r="G26" s="170" t="str">
        <f t="shared" si="11"/>
        <v/>
      </c>
      <c r="H26" s="187"/>
      <c r="I26" s="190" t="str">
        <f t="shared" si="12"/>
        <v/>
      </c>
      <c r="J26" s="240"/>
      <c r="L26" s="1"/>
      <c r="M26" s="1"/>
      <c r="N26" s="1"/>
      <c r="O26" s="1"/>
      <c r="Q26" s="153"/>
      <c r="R26" s="153"/>
      <c r="S26" s="153"/>
      <c r="T26" s="153"/>
    </row>
    <row r="27" spans="1:20" ht="1.9" customHeight="1" x14ac:dyDescent="0.35">
      <c r="A27" s="269"/>
      <c r="B27" s="4"/>
      <c r="C27" s="5"/>
      <c r="D27" s="4"/>
      <c r="E27" s="80"/>
      <c r="F27" s="107"/>
      <c r="G27" s="171"/>
      <c r="H27" s="203"/>
      <c r="I27" s="188"/>
      <c r="J27" s="241"/>
      <c r="L27" s="1"/>
      <c r="M27" s="1"/>
      <c r="N27" s="1"/>
      <c r="O27" s="1"/>
      <c r="Q27" s="153"/>
      <c r="R27" s="153"/>
      <c r="S27" s="153"/>
      <c r="T27" s="153"/>
    </row>
    <row r="28" spans="1:20" ht="21" customHeight="1" thickBot="1" x14ac:dyDescent="0.4">
      <c r="A28" s="269"/>
      <c r="B28" s="29" t="s">
        <v>93</v>
      </c>
      <c r="C28" s="30" t="s">
        <v>42</v>
      </c>
      <c r="D28" s="90"/>
      <c r="E28" s="91"/>
      <c r="F28" s="110"/>
      <c r="G28" s="169">
        <f>SUM(G29:G32)</f>
        <v>0</v>
      </c>
      <c r="H28" s="202">
        <f>SUM(H29:H32)</f>
        <v>0</v>
      </c>
      <c r="I28" s="169">
        <f>G28+H28</f>
        <v>0</v>
      </c>
      <c r="J28" s="244"/>
      <c r="L28" s="1"/>
      <c r="M28" s="138">
        <f>G28</f>
        <v>0</v>
      </c>
      <c r="N28" s="138">
        <f>G28</f>
        <v>0</v>
      </c>
      <c r="O28" s="1"/>
      <c r="Q28" s="153"/>
      <c r="R28" s="139">
        <f>I28</f>
        <v>0</v>
      </c>
      <c r="S28" s="139">
        <f>I28</f>
        <v>0</v>
      </c>
      <c r="T28" s="153"/>
    </row>
    <row r="29" spans="1:20" ht="15" thickTop="1" x14ac:dyDescent="0.35">
      <c r="B29" s="22" t="s">
        <v>101</v>
      </c>
      <c r="C29" s="23"/>
      <c r="D29" s="22"/>
      <c r="E29" s="85"/>
      <c r="F29" s="105"/>
      <c r="G29" s="170" t="str">
        <f>IF(F29="","",E29*F29)</f>
        <v/>
      </c>
      <c r="H29" s="187"/>
      <c r="I29" s="189" t="str">
        <f t="shared" ref="I29:I31" si="13">IFERROR(G29+H29,"")</f>
        <v/>
      </c>
      <c r="J29" s="239"/>
      <c r="L29" s="1"/>
      <c r="M29" s="1"/>
      <c r="N29" s="1"/>
      <c r="O29" s="1"/>
      <c r="Q29" s="153"/>
      <c r="R29" s="153"/>
      <c r="S29" s="153"/>
      <c r="T29" s="153"/>
    </row>
    <row r="30" spans="1:20" x14ac:dyDescent="0.35">
      <c r="B30" s="11" t="s">
        <v>106</v>
      </c>
      <c r="C30" s="12"/>
      <c r="D30" s="11"/>
      <c r="E30" s="86"/>
      <c r="F30" s="106"/>
      <c r="G30" s="170" t="str">
        <f t="shared" ref="G30:G31" si="14">IF(F30="","",E30*F30)</f>
        <v/>
      </c>
      <c r="H30" s="187"/>
      <c r="I30" s="190" t="str">
        <f t="shared" si="13"/>
        <v/>
      </c>
      <c r="J30" s="240"/>
      <c r="L30" s="1"/>
      <c r="M30" s="1"/>
      <c r="N30" s="1"/>
      <c r="O30" s="1"/>
      <c r="Q30" s="153"/>
      <c r="R30" s="153"/>
      <c r="S30" s="153"/>
      <c r="T30" s="153"/>
    </row>
    <row r="31" spans="1:20" x14ac:dyDescent="0.35">
      <c r="B31" s="11"/>
      <c r="C31" s="12"/>
      <c r="D31" s="11"/>
      <c r="E31" s="86"/>
      <c r="F31" s="106"/>
      <c r="G31" s="170" t="str">
        <f t="shared" si="14"/>
        <v/>
      </c>
      <c r="H31" s="187"/>
      <c r="I31" s="190" t="str">
        <f t="shared" si="13"/>
        <v/>
      </c>
      <c r="J31" s="240"/>
      <c r="L31" s="1"/>
      <c r="M31" s="1"/>
      <c r="N31" s="1"/>
      <c r="O31" s="1"/>
      <c r="Q31" s="153"/>
      <c r="R31" s="153"/>
      <c r="S31" s="153"/>
      <c r="T31" s="153"/>
    </row>
    <row r="32" spans="1:20" ht="1.9" customHeight="1" x14ac:dyDescent="0.35">
      <c r="A32" s="271"/>
      <c r="B32" s="4"/>
      <c r="C32" s="5"/>
      <c r="D32" s="4"/>
      <c r="E32" s="80"/>
      <c r="F32" s="107"/>
      <c r="G32" s="171"/>
      <c r="H32" s="203"/>
      <c r="I32" s="188"/>
      <c r="J32" s="241"/>
      <c r="L32" s="1"/>
      <c r="M32" s="1"/>
      <c r="N32" s="1"/>
      <c r="O32" s="1"/>
      <c r="Q32" s="153"/>
      <c r="R32" s="153"/>
      <c r="S32" s="153"/>
      <c r="T32" s="153"/>
    </row>
    <row r="33" spans="1:20" ht="15" thickBot="1" x14ac:dyDescent="0.4">
      <c r="A33" s="271"/>
      <c r="B33" s="18" t="s">
        <v>9</v>
      </c>
      <c r="C33" s="19" t="s">
        <v>107</v>
      </c>
      <c r="D33" s="19"/>
      <c r="E33" s="19"/>
      <c r="F33" s="111"/>
      <c r="G33" s="175">
        <f>G34+G40+G46+G52</f>
        <v>0</v>
      </c>
      <c r="H33" s="204">
        <f>H34+H40+H46+H52</f>
        <v>0</v>
      </c>
      <c r="I33" s="191">
        <f>G33+H33</f>
        <v>0</v>
      </c>
      <c r="J33" s="245" t="str">
        <f t="shared" ref="J33:J92" si="15">IF(OR(G33="",G33=0),"",IF(ISERR(H33/G33*100),"je třeba dodplnit výši DPH",IF(H33/G33*100&gt;21,"zkontrolujte výši DPH, nesmí být vyšší než 21 %",IF(H33="do tohoto pole vepište částku DPH ve výši max. 21 % z ceny bez DPH","je třeba doplnit výši DPH",""))))</f>
        <v/>
      </c>
      <c r="L33" s="1"/>
      <c r="M33" s="1"/>
      <c r="N33" s="1"/>
      <c r="O33" s="1"/>
      <c r="Q33" s="153"/>
      <c r="R33" s="153"/>
      <c r="S33" s="153"/>
      <c r="T33" s="153"/>
    </row>
    <row r="34" spans="1:20" ht="21" customHeight="1" thickTop="1" thickBot="1" x14ac:dyDescent="0.4">
      <c r="A34" s="17"/>
      <c r="B34" s="20" t="s">
        <v>74</v>
      </c>
      <c r="C34" s="21" t="s">
        <v>19</v>
      </c>
      <c r="D34" s="83"/>
      <c r="E34" s="84"/>
      <c r="F34" s="104"/>
      <c r="G34" s="176">
        <f>SUM(G35:G39)</f>
        <v>0</v>
      </c>
      <c r="H34" s="201">
        <f>SUM(H35:H39)</f>
        <v>0</v>
      </c>
      <c r="I34" s="165">
        <f>G34+H34</f>
        <v>0</v>
      </c>
      <c r="J34" s="238" t="str">
        <f t="shared" si="15"/>
        <v/>
      </c>
      <c r="L34" s="138">
        <f>G34</f>
        <v>0</v>
      </c>
      <c r="M34" s="1"/>
      <c r="N34" s="138">
        <f>G34</f>
        <v>0</v>
      </c>
      <c r="O34" s="1"/>
      <c r="Q34" s="139">
        <f>I34</f>
        <v>0</v>
      </c>
      <c r="R34" s="153"/>
      <c r="S34" s="139">
        <f>I34</f>
        <v>0</v>
      </c>
      <c r="T34" s="153"/>
    </row>
    <row r="35" spans="1:20" ht="15" thickTop="1" x14ac:dyDescent="0.35">
      <c r="B35" s="22" t="s">
        <v>111</v>
      </c>
      <c r="C35" s="23"/>
      <c r="D35" s="22"/>
      <c r="E35" s="86"/>
      <c r="F35" s="106"/>
      <c r="G35" s="170" t="str">
        <f t="shared" ref="G35:G36" si="16">IF(F35="","",E35*F35)</f>
        <v/>
      </c>
      <c r="H35" s="206"/>
      <c r="I35" s="190" t="str">
        <f t="shared" ref="I35:I36" si="17">IFERROR(G35+H35,"")</f>
        <v/>
      </c>
      <c r="J35" s="240" t="str">
        <f t="shared" ref="J35:J36" si="18">IF(OR(G35="",G35=0),"",IF(ISERR(H35/G35*100),"je třeba dodplnit výši DPH",IF(H35/G35*100&gt;21,"zkontrolujte výši DPH, nesmí být vyšší než 21 %",IF(H35="do tohoto pole vepište částku DPH ve výši max. 21 % z ceny bez DPH","je třeba doplnit výši DPH",""))))</f>
        <v/>
      </c>
      <c r="L35" s="1"/>
      <c r="M35" s="1"/>
      <c r="N35" s="1"/>
      <c r="O35" s="1"/>
      <c r="Q35" s="153"/>
      <c r="R35" s="153"/>
      <c r="S35" s="153"/>
      <c r="T35" s="153"/>
    </row>
    <row r="36" spans="1:20" x14ac:dyDescent="0.35">
      <c r="B36" s="11" t="s">
        <v>112</v>
      </c>
      <c r="C36" s="12"/>
      <c r="D36" s="11"/>
      <c r="E36" s="86"/>
      <c r="F36" s="106"/>
      <c r="G36" s="170" t="str">
        <f t="shared" si="16"/>
        <v/>
      </c>
      <c r="H36" s="206" t="str">
        <f t="shared" ref="H36:H38" si="19">IF(G36="","","do tohoto pole vepište částku DPH ve výši max. 21 % z ceny bez DPH")</f>
        <v/>
      </c>
      <c r="I36" s="190" t="str">
        <f t="shared" si="17"/>
        <v/>
      </c>
      <c r="J36" s="240" t="str">
        <f t="shared" si="18"/>
        <v/>
      </c>
      <c r="L36" s="1"/>
      <c r="M36" s="1"/>
      <c r="N36" s="1"/>
      <c r="O36" s="1"/>
      <c r="Q36" s="153"/>
      <c r="R36" s="153"/>
      <c r="S36" s="153"/>
      <c r="T36" s="153"/>
    </row>
    <row r="37" spans="1:20" x14ac:dyDescent="0.35">
      <c r="B37" s="22" t="s">
        <v>205</v>
      </c>
      <c r="C37" s="12"/>
      <c r="D37" s="11"/>
      <c r="E37" s="86"/>
      <c r="F37" s="106"/>
      <c r="G37" s="170" t="str">
        <f t="shared" ref="G37:G38" si="20">IF(F37="","",E37*F37)</f>
        <v/>
      </c>
      <c r="H37" s="206" t="str">
        <f t="shared" si="19"/>
        <v/>
      </c>
      <c r="I37" s="190" t="str">
        <f t="shared" ref="I37:I38" si="21">IFERROR(G37+H37,"")</f>
        <v/>
      </c>
      <c r="J37" s="240" t="str">
        <f t="shared" si="15"/>
        <v/>
      </c>
      <c r="L37" s="1"/>
      <c r="M37" s="1"/>
      <c r="N37" s="1"/>
      <c r="O37" s="1"/>
      <c r="Q37" s="153"/>
      <c r="R37" s="153"/>
      <c r="S37" s="153"/>
      <c r="T37" s="153"/>
    </row>
    <row r="38" spans="1:20" x14ac:dyDescent="0.35">
      <c r="B38" s="11"/>
      <c r="C38" s="12"/>
      <c r="D38" s="11"/>
      <c r="E38" s="86"/>
      <c r="F38" s="106"/>
      <c r="G38" s="170" t="str">
        <f t="shared" si="20"/>
        <v/>
      </c>
      <c r="H38" s="206" t="str">
        <f t="shared" si="19"/>
        <v/>
      </c>
      <c r="I38" s="190" t="str">
        <f t="shared" si="21"/>
        <v/>
      </c>
      <c r="J38" s="240" t="str">
        <f t="shared" si="15"/>
        <v/>
      </c>
      <c r="L38" s="1"/>
      <c r="M38" s="1"/>
      <c r="N38" s="1"/>
      <c r="O38" s="1"/>
      <c r="Q38" s="153"/>
      <c r="R38" s="153"/>
      <c r="S38" s="153"/>
      <c r="T38" s="153"/>
    </row>
    <row r="39" spans="1:20" ht="1.9" customHeight="1" x14ac:dyDescent="0.35">
      <c r="A39" s="271"/>
      <c r="B39" s="4"/>
      <c r="C39" s="5"/>
      <c r="D39" s="4"/>
      <c r="E39" s="80"/>
      <c r="F39" s="107"/>
      <c r="G39" s="171"/>
      <c r="H39" s="203"/>
      <c r="I39" s="188"/>
      <c r="J39" s="241" t="str">
        <f t="shared" si="15"/>
        <v/>
      </c>
      <c r="L39" s="1"/>
      <c r="M39" s="1"/>
      <c r="N39" s="1"/>
      <c r="O39" s="1"/>
      <c r="Q39" s="153"/>
      <c r="R39" s="153"/>
      <c r="S39" s="153"/>
      <c r="T39" s="153"/>
    </row>
    <row r="40" spans="1:20" ht="21.65" customHeight="1" thickBot="1" x14ac:dyDescent="0.4">
      <c r="A40" s="271"/>
      <c r="B40" s="13" t="s">
        <v>75</v>
      </c>
      <c r="C40" s="14" t="s">
        <v>20</v>
      </c>
      <c r="D40" s="90"/>
      <c r="E40" s="91"/>
      <c r="F40" s="110"/>
      <c r="G40" s="169">
        <f>SUM(G41:G45)</f>
        <v>0</v>
      </c>
      <c r="H40" s="202">
        <f>SUM(H41:H45)</f>
        <v>0</v>
      </c>
      <c r="I40" s="169">
        <f>G40+H40</f>
        <v>0</v>
      </c>
      <c r="J40" s="244" t="str">
        <f t="shared" si="15"/>
        <v/>
      </c>
      <c r="L40" s="1"/>
      <c r="M40" s="138">
        <f>G40</f>
        <v>0</v>
      </c>
      <c r="N40" s="138">
        <f>G40</f>
        <v>0</v>
      </c>
      <c r="O40" s="1"/>
      <c r="Q40" s="153"/>
      <c r="R40" s="139">
        <f>I40</f>
        <v>0</v>
      </c>
      <c r="S40" s="139">
        <f>I40</f>
        <v>0</v>
      </c>
      <c r="T40" s="153"/>
    </row>
    <row r="41" spans="1:20" ht="15" thickTop="1" x14ac:dyDescent="0.35">
      <c r="B41" s="15" t="s">
        <v>113</v>
      </c>
      <c r="C41" s="16"/>
      <c r="D41" s="22"/>
      <c r="E41" s="85"/>
      <c r="F41" s="105"/>
      <c r="G41" s="170" t="str">
        <f t="shared" ref="G41:G42" si="22">IF(F41="","",E41*F41)</f>
        <v/>
      </c>
      <c r="H41" s="206" t="str">
        <f t="shared" ref="H41:H44" si="23">IF(G41="","","do tohoto pole vepište částku DPH ve výši max. 21 % z ceny bez DPH")</f>
        <v/>
      </c>
      <c r="I41" s="190" t="str">
        <f t="shared" ref="I41:I42" si="24">IFERROR(G41+H41,"")</f>
        <v/>
      </c>
      <c r="J41" s="239" t="str">
        <f t="shared" ref="J41:J42" si="25">IF(OR(G41="",G41=0),"",IF(ISERR(H41/G41*100),"je třeba dodplnit výši DPH",IF(H41/G41*100&gt;21,"zkontrolujte výši DPH, nesmí být vyšší než 21 %",IF(H41="do tohoto pole vepište částku DPH ve výši max. 21 % z ceny bez DPH","je třeba doplnit výši DPH",""))))</f>
        <v/>
      </c>
      <c r="L41" s="1"/>
      <c r="M41" s="1"/>
      <c r="N41" s="1"/>
      <c r="O41" s="1"/>
      <c r="Q41" s="153"/>
      <c r="R41" s="153"/>
      <c r="S41" s="153"/>
      <c r="T41" s="153"/>
    </row>
    <row r="42" spans="1:20" x14ac:dyDescent="0.35">
      <c r="B42" s="11" t="s">
        <v>114</v>
      </c>
      <c r="C42" s="12"/>
      <c r="D42" s="11"/>
      <c r="E42" s="86"/>
      <c r="F42" s="106"/>
      <c r="G42" s="170" t="str">
        <f t="shared" si="22"/>
        <v/>
      </c>
      <c r="H42" s="206" t="str">
        <f t="shared" si="23"/>
        <v/>
      </c>
      <c r="I42" s="190" t="str">
        <f t="shared" si="24"/>
        <v/>
      </c>
      <c r="J42" s="240" t="str">
        <f t="shared" si="25"/>
        <v/>
      </c>
      <c r="L42" s="1"/>
      <c r="M42" s="1"/>
      <c r="N42" s="1"/>
      <c r="O42" s="1"/>
      <c r="Q42" s="153"/>
      <c r="R42" s="153"/>
      <c r="S42" s="153"/>
      <c r="T42" s="153"/>
    </row>
    <row r="43" spans="1:20" x14ac:dyDescent="0.35">
      <c r="B43" s="11" t="s">
        <v>206</v>
      </c>
      <c r="C43" s="12"/>
      <c r="D43" s="11"/>
      <c r="E43" s="86"/>
      <c r="F43" s="106"/>
      <c r="G43" s="170" t="str">
        <f t="shared" ref="G43:G44" si="26">IF(F43="","",E43*F43)</f>
        <v/>
      </c>
      <c r="H43" s="206" t="str">
        <f t="shared" si="23"/>
        <v/>
      </c>
      <c r="I43" s="190" t="str">
        <f t="shared" ref="I43:I44" si="27">IFERROR(G43+H43,"")</f>
        <v/>
      </c>
      <c r="J43" s="240" t="str">
        <f t="shared" si="15"/>
        <v/>
      </c>
      <c r="L43" s="1"/>
      <c r="M43" s="1"/>
      <c r="N43" s="1"/>
      <c r="O43" s="1"/>
      <c r="Q43" s="153"/>
      <c r="R43" s="153"/>
      <c r="S43" s="153"/>
      <c r="T43" s="153"/>
    </row>
    <row r="44" spans="1:20" x14ac:dyDescent="0.35">
      <c r="B44" s="11"/>
      <c r="C44" s="12"/>
      <c r="D44" s="11"/>
      <c r="E44" s="86"/>
      <c r="F44" s="106"/>
      <c r="G44" s="170" t="str">
        <f t="shared" si="26"/>
        <v/>
      </c>
      <c r="H44" s="206" t="str">
        <f t="shared" si="23"/>
        <v/>
      </c>
      <c r="I44" s="190" t="str">
        <f t="shared" si="27"/>
        <v/>
      </c>
      <c r="J44" s="240" t="str">
        <f t="shared" si="15"/>
        <v/>
      </c>
      <c r="L44" s="1"/>
      <c r="M44" s="1"/>
      <c r="N44" s="1"/>
      <c r="O44" s="1"/>
      <c r="Q44" s="153"/>
      <c r="R44" s="153"/>
      <c r="S44" s="153"/>
      <c r="T44" s="153"/>
    </row>
    <row r="45" spans="1:20" ht="1.9" customHeight="1" x14ac:dyDescent="0.35">
      <c r="A45" s="271"/>
      <c r="B45" s="4"/>
      <c r="C45" s="5"/>
      <c r="D45" s="4"/>
      <c r="E45" s="80"/>
      <c r="F45" s="107"/>
      <c r="G45" s="171"/>
      <c r="H45" s="203"/>
      <c r="I45" s="188"/>
      <c r="J45" s="241" t="str">
        <f t="shared" si="15"/>
        <v/>
      </c>
      <c r="L45" s="1"/>
      <c r="M45" s="1"/>
      <c r="N45" s="1"/>
      <c r="O45" s="1"/>
      <c r="Q45" s="153"/>
      <c r="R45" s="153"/>
      <c r="S45" s="153"/>
      <c r="T45" s="153"/>
    </row>
    <row r="46" spans="1:20" ht="29.5" thickBot="1" x14ac:dyDescent="0.4">
      <c r="A46" s="271"/>
      <c r="B46" s="13" t="s">
        <v>76</v>
      </c>
      <c r="C46" s="14" t="s">
        <v>38</v>
      </c>
      <c r="D46" s="87"/>
      <c r="E46" s="91"/>
      <c r="F46" s="108"/>
      <c r="G46" s="173">
        <f>SUM(G47:G51)</f>
        <v>0</v>
      </c>
      <c r="H46" s="202">
        <f>SUM(H47:H51)</f>
        <v>0</v>
      </c>
      <c r="I46" s="169">
        <f>G46+H46</f>
        <v>0</v>
      </c>
      <c r="J46" s="242" t="str">
        <f t="shared" si="15"/>
        <v/>
      </c>
      <c r="L46" s="138">
        <f>G46</f>
        <v>0</v>
      </c>
      <c r="M46" s="1"/>
      <c r="N46" s="138">
        <f>G46</f>
        <v>0</v>
      </c>
      <c r="O46" s="1"/>
      <c r="Q46" s="139">
        <f>I46</f>
        <v>0</v>
      </c>
      <c r="R46" s="153"/>
      <c r="S46" s="139">
        <f>I46</f>
        <v>0</v>
      </c>
      <c r="T46" s="153"/>
    </row>
    <row r="47" spans="1:20" ht="15" thickTop="1" x14ac:dyDescent="0.35">
      <c r="B47" s="15" t="s">
        <v>117</v>
      </c>
      <c r="C47" s="16"/>
      <c r="D47" s="15"/>
      <c r="E47" s="255"/>
      <c r="F47" s="109"/>
      <c r="G47" s="177" t="str">
        <f t="shared" ref="G47" si="28">IF(F47="","",E47*F47)</f>
        <v/>
      </c>
      <c r="H47" s="205" t="str">
        <f t="shared" ref="H47:H50" si="29">IF(G47="","","do tohoto pole vepište částku DPH ve výši max. 21 % z ceny bez DPH")</f>
        <v/>
      </c>
      <c r="I47" s="189" t="str">
        <f t="shared" ref="I47" si="30">IFERROR(G47+H47,"")</f>
        <v/>
      </c>
      <c r="J47" s="243" t="str">
        <f t="shared" ref="J47" si="31">IF(OR(G47="",G47=0),"",IF(ISERR(H47/G47*100),"je třeba dodplnit výši DPH",IF(H47/G47*100&gt;21,"zkontrolujte výši DPH, nesmí být vyšší než 21 %",IF(H47="do tohoto pole vepište částku DPH ve výši max. 21 % z ceny bez DPH","je třeba doplnit výši DPH",""))))</f>
        <v/>
      </c>
      <c r="L47" s="1"/>
      <c r="M47" s="1"/>
      <c r="N47" s="1"/>
      <c r="O47" s="1"/>
      <c r="Q47" s="153"/>
      <c r="R47" s="153"/>
      <c r="S47" s="153"/>
      <c r="T47" s="153"/>
    </row>
    <row r="48" spans="1:20" x14ac:dyDescent="0.35">
      <c r="B48" s="11" t="s">
        <v>119</v>
      </c>
      <c r="C48" s="12"/>
      <c r="D48" s="11"/>
      <c r="E48" s="86"/>
      <c r="F48" s="106"/>
      <c r="G48" s="170" t="str">
        <f t="shared" ref="G48:G50" si="32">IF(F48="","",E48*F48)</f>
        <v/>
      </c>
      <c r="H48" s="206" t="str">
        <f t="shared" si="29"/>
        <v/>
      </c>
      <c r="I48" s="190" t="str">
        <f t="shared" ref="I48:I50" si="33">IFERROR(G48+H48,"")</f>
        <v/>
      </c>
      <c r="J48" s="240" t="str">
        <f t="shared" si="15"/>
        <v/>
      </c>
      <c r="L48" s="1"/>
      <c r="M48" s="1"/>
      <c r="N48" s="1"/>
      <c r="O48" s="1"/>
      <c r="Q48" s="153"/>
      <c r="R48" s="153"/>
      <c r="S48" s="153"/>
      <c r="T48" s="153"/>
    </row>
    <row r="49" spans="1:20" x14ac:dyDescent="0.35">
      <c r="B49" s="11" t="s">
        <v>207</v>
      </c>
      <c r="C49" s="12"/>
      <c r="D49" s="11"/>
      <c r="E49" s="86"/>
      <c r="F49" s="106"/>
      <c r="G49" s="170" t="str">
        <f t="shared" si="32"/>
        <v/>
      </c>
      <c r="H49" s="206" t="str">
        <f t="shared" si="29"/>
        <v/>
      </c>
      <c r="I49" s="190" t="str">
        <f t="shared" si="33"/>
        <v/>
      </c>
      <c r="J49" s="240" t="str">
        <f t="shared" si="15"/>
        <v/>
      </c>
      <c r="L49" s="1"/>
      <c r="M49" s="1"/>
      <c r="N49" s="1"/>
      <c r="O49" s="1"/>
      <c r="Q49" s="153"/>
      <c r="R49" s="153"/>
      <c r="S49" s="153"/>
      <c r="T49" s="153"/>
    </row>
    <row r="50" spans="1:20" x14ac:dyDescent="0.35">
      <c r="B50" s="11"/>
      <c r="C50" s="12"/>
      <c r="D50" s="11"/>
      <c r="E50" s="86"/>
      <c r="F50" s="106"/>
      <c r="G50" s="170" t="str">
        <f t="shared" si="32"/>
        <v/>
      </c>
      <c r="H50" s="206" t="str">
        <f t="shared" si="29"/>
        <v/>
      </c>
      <c r="I50" s="190" t="str">
        <f t="shared" si="33"/>
        <v/>
      </c>
      <c r="J50" s="240" t="str">
        <f t="shared" si="15"/>
        <v/>
      </c>
      <c r="L50" s="1"/>
      <c r="M50" s="1"/>
      <c r="N50" s="1"/>
      <c r="O50" s="1"/>
      <c r="Q50" s="153"/>
      <c r="R50" s="153"/>
      <c r="S50" s="153"/>
      <c r="T50" s="153"/>
    </row>
    <row r="51" spans="1:20" ht="1.4" customHeight="1" x14ac:dyDescent="0.35">
      <c r="A51" s="271"/>
      <c r="B51" s="4"/>
      <c r="C51" s="5"/>
      <c r="D51" s="4"/>
      <c r="E51" s="80"/>
      <c r="F51" s="107"/>
      <c r="G51" s="171"/>
      <c r="H51" s="203"/>
      <c r="I51" s="188"/>
      <c r="J51" s="241" t="str">
        <f t="shared" si="15"/>
        <v/>
      </c>
      <c r="L51" s="1"/>
      <c r="M51" s="1"/>
      <c r="N51" s="1"/>
      <c r="O51" s="1"/>
      <c r="Q51" s="153"/>
      <c r="R51" s="153"/>
      <c r="S51" s="153"/>
      <c r="T51" s="153"/>
    </row>
    <row r="52" spans="1:20" ht="29.5" thickBot="1" x14ac:dyDescent="0.4">
      <c r="A52" s="271"/>
      <c r="B52" s="29" t="s">
        <v>77</v>
      </c>
      <c r="C52" s="30" t="s">
        <v>39</v>
      </c>
      <c r="D52" s="90"/>
      <c r="E52" s="91"/>
      <c r="F52" s="110"/>
      <c r="G52" s="169">
        <f>SUM(G53:G57)</f>
        <v>0</v>
      </c>
      <c r="H52" s="202">
        <f>SUM(H53:H57)</f>
        <v>0</v>
      </c>
      <c r="I52" s="169">
        <f>G52+H52</f>
        <v>0</v>
      </c>
      <c r="J52" s="244" t="str">
        <f t="shared" si="15"/>
        <v/>
      </c>
      <c r="L52" s="1"/>
      <c r="M52" s="138">
        <f>G52</f>
        <v>0</v>
      </c>
      <c r="N52" s="138">
        <f>G52</f>
        <v>0</v>
      </c>
      <c r="O52" s="1"/>
      <c r="Q52" s="153"/>
      <c r="R52" s="139">
        <f>I52</f>
        <v>0</v>
      </c>
      <c r="S52" s="139">
        <f>I52</f>
        <v>0</v>
      </c>
      <c r="T52" s="153"/>
    </row>
    <row r="53" spans="1:20" ht="15" thickTop="1" x14ac:dyDescent="0.35">
      <c r="B53" s="22" t="s">
        <v>118</v>
      </c>
      <c r="C53" s="23"/>
      <c r="D53" s="22"/>
      <c r="E53" s="85"/>
      <c r="F53" s="105"/>
      <c r="G53" s="170" t="str">
        <f t="shared" ref="G53" si="34">IF(F53="","",E53*F53)</f>
        <v/>
      </c>
      <c r="H53" s="205" t="str">
        <f t="shared" ref="H53:H56" si="35">IF(G53="","","do tohoto pole vepište částku DPH ve výši max. 21 % z ceny bez DPH")</f>
        <v/>
      </c>
      <c r="I53" s="193" t="str">
        <f t="shared" ref="I53" si="36">IFERROR(G53+H53,"")</f>
        <v/>
      </c>
      <c r="J53" s="239" t="str">
        <f t="shared" ref="J53" si="37">IF(OR(G53="",G53=0),"",IF(ISERR(H53/G53*100),"je třeba dodplnit výši DPH",IF(H53/G53*100&gt;21,"zkontrolujte výši DPH, nesmí být vyšší než 21 %",IF(H53="do tohoto pole vepište částku DPH ve výši max. 21 % z ceny bez DPH","je třeba doplnit výši DPH",""))))</f>
        <v/>
      </c>
      <c r="L53" s="1"/>
      <c r="M53" s="1"/>
      <c r="N53" s="1"/>
      <c r="O53" s="1"/>
      <c r="Q53" s="153"/>
      <c r="R53" s="153"/>
      <c r="S53" s="153"/>
      <c r="T53" s="153"/>
    </row>
    <row r="54" spans="1:20" x14ac:dyDescent="0.35">
      <c r="B54" s="11" t="s">
        <v>120</v>
      </c>
      <c r="C54" s="12"/>
      <c r="D54" s="11"/>
      <c r="E54" s="86"/>
      <c r="F54" s="106"/>
      <c r="G54" s="170" t="str">
        <f t="shared" ref="G54:G56" si="38">IF(F54="","",E54*F54)</f>
        <v/>
      </c>
      <c r="H54" s="206" t="str">
        <f t="shared" si="35"/>
        <v/>
      </c>
      <c r="I54" s="194" t="str">
        <f t="shared" ref="I54:I56" si="39">IFERROR(G54+H54,"")</f>
        <v/>
      </c>
      <c r="J54" s="240" t="str">
        <f t="shared" si="15"/>
        <v/>
      </c>
      <c r="L54" s="1"/>
      <c r="M54" s="1"/>
      <c r="N54" s="1"/>
      <c r="O54" s="1"/>
      <c r="Q54" s="153"/>
      <c r="R54" s="153"/>
      <c r="S54" s="153"/>
      <c r="T54" s="153"/>
    </row>
    <row r="55" spans="1:20" x14ac:dyDescent="0.35">
      <c r="B55" s="11" t="s">
        <v>208</v>
      </c>
      <c r="C55" s="12"/>
      <c r="D55" s="11"/>
      <c r="E55" s="86"/>
      <c r="F55" s="106"/>
      <c r="G55" s="170" t="str">
        <f t="shared" ref="G55" si="40">IF(F55="","",E55*F55)</f>
        <v/>
      </c>
      <c r="H55" s="206" t="str">
        <f t="shared" si="35"/>
        <v/>
      </c>
      <c r="I55" s="194" t="str">
        <f t="shared" si="39"/>
        <v/>
      </c>
      <c r="J55" s="240" t="str">
        <f t="shared" si="15"/>
        <v/>
      </c>
      <c r="L55" s="1"/>
      <c r="M55" s="1"/>
      <c r="N55" s="1"/>
      <c r="O55" s="1"/>
      <c r="Q55" s="153"/>
      <c r="R55" s="153"/>
      <c r="S55" s="153"/>
      <c r="T55" s="153"/>
    </row>
    <row r="56" spans="1:20" x14ac:dyDescent="0.35">
      <c r="B56" s="11"/>
      <c r="C56" s="12"/>
      <c r="D56" s="11"/>
      <c r="E56" s="86"/>
      <c r="F56" s="106"/>
      <c r="G56" s="170" t="str">
        <f t="shared" si="38"/>
        <v/>
      </c>
      <c r="H56" s="206" t="str">
        <f t="shared" si="35"/>
        <v/>
      </c>
      <c r="I56" s="194" t="str">
        <f t="shared" si="39"/>
        <v/>
      </c>
      <c r="J56" s="240" t="str">
        <f t="shared" si="15"/>
        <v/>
      </c>
      <c r="L56" s="1"/>
      <c r="M56" s="1"/>
      <c r="N56" s="1"/>
      <c r="O56" s="1"/>
      <c r="Q56" s="153"/>
      <c r="R56" s="153"/>
      <c r="S56" s="153"/>
      <c r="T56" s="153"/>
    </row>
    <row r="57" spans="1:20" ht="1.9" customHeight="1" x14ac:dyDescent="0.35">
      <c r="A57" s="271"/>
      <c r="B57" s="11"/>
      <c r="C57" s="12"/>
      <c r="D57" s="11"/>
      <c r="E57" s="86"/>
      <c r="F57" s="106"/>
      <c r="G57" s="178"/>
      <c r="H57" s="206"/>
      <c r="I57" s="190"/>
      <c r="J57" s="240" t="str">
        <f t="shared" si="15"/>
        <v/>
      </c>
      <c r="L57" s="1"/>
      <c r="M57" s="1"/>
      <c r="N57" s="1"/>
      <c r="O57" s="1"/>
      <c r="Q57" s="153"/>
      <c r="R57" s="153"/>
      <c r="S57" s="153"/>
      <c r="T57" s="153"/>
    </row>
    <row r="58" spans="1:20" s="3" customFormat="1" ht="44" thickBot="1" x14ac:dyDescent="0.4">
      <c r="A58" s="271"/>
      <c r="B58" s="24" t="s">
        <v>10</v>
      </c>
      <c r="C58" s="25" t="s">
        <v>110</v>
      </c>
      <c r="D58" s="25"/>
      <c r="E58" s="25"/>
      <c r="F58" s="112"/>
      <c r="G58" s="179">
        <f>G59+G65</f>
        <v>0</v>
      </c>
      <c r="H58" s="207">
        <f>H65+H59</f>
        <v>0</v>
      </c>
      <c r="I58" s="179">
        <f>G58+H58</f>
        <v>0</v>
      </c>
      <c r="J58" s="246" t="str">
        <f t="shared" si="15"/>
        <v/>
      </c>
      <c r="K58" s="82"/>
      <c r="L58" s="4"/>
      <c r="M58" s="4"/>
      <c r="N58" s="4"/>
      <c r="O58" s="4"/>
      <c r="P58" s="133"/>
      <c r="Q58" s="154"/>
      <c r="R58" s="154"/>
      <c r="S58" s="154"/>
      <c r="T58" s="154"/>
    </row>
    <row r="59" spans="1:20" ht="21.65" customHeight="1" thickTop="1" thickBot="1" x14ac:dyDescent="0.4">
      <c r="A59" s="17"/>
      <c r="B59" s="26" t="s">
        <v>78</v>
      </c>
      <c r="C59" s="27" t="s">
        <v>36</v>
      </c>
      <c r="D59" s="92"/>
      <c r="E59" s="93"/>
      <c r="F59" s="113"/>
      <c r="G59" s="180">
        <f>SUM(G60:G64)</f>
        <v>0</v>
      </c>
      <c r="H59" s="208">
        <f>SUM(H60:H64)</f>
        <v>0</v>
      </c>
      <c r="I59" s="176">
        <f>G59+H59</f>
        <v>0</v>
      </c>
      <c r="J59" s="247" t="str">
        <f t="shared" si="15"/>
        <v/>
      </c>
      <c r="L59" s="138">
        <f>G59</f>
        <v>0</v>
      </c>
      <c r="M59" s="1"/>
      <c r="N59" s="138">
        <f>G59</f>
        <v>0</v>
      </c>
      <c r="O59" s="1"/>
      <c r="Q59" s="139">
        <f>I59</f>
        <v>0</v>
      </c>
      <c r="R59" s="153"/>
      <c r="S59" s="139">
        <f>I59</f>
        <v>0</v>
      </c>
      <c r="T59" s="153"/>
    </row>
    <row r="60" spans="1:20" ht="15" thickTop="1" x14ac:dyDescent="0.35">
      <c r="B60" s="15" t="s">
        <v>115</v>
      </c>
      <c r="C60" s="16"/>
      <c r="D60" s="15"/>
      <c r="E60" s="89"/>
      <c r="F60" s="109"/>
      <c r="G60" s="174" t="str">
        <f t="shared" ref="G60" si="41">IF(F60="","",E60*F60)</f>
        <v/>
      </c>
      <c r="H60" s="205" t="str">
        <f t="shared" ref="H60:H63" si="42">IF(G60="","","do tohoto pole vepište částku DPH ve výši max. 21 % z ceny bez DPH")</f>
        <v/>
      </c>
      <c r="I60" s="189" t="str">
        <f t="shared" ref="I60" si="43">IFERROR(G60+H60,"")</f>
        <v/>
      </c>
      <c r="J60" s="243" t="str">
        <f t="shared" ref="J60" si="44">IF(OR(G60="",G60=0),"",IF(ISERR(H60/G60*100),"je třeba dodplnit výši DPH",IF(H60/G60*100&gt;21,"zkontrolujte výši DPH, nesmí být vyšší než 21 %",IF(H60="do tohoto pole vepište částku DPH ve výši max. 21 % z ceny bez DPH","je třeba doplnit výši DPH",""))))</f>
        <v/>
      </c>
      <c r="L60" s="1"/>
      <c r="M60" s="1"/>
      <c r="N60" s="1"/>
      <c r="O60" s="1"/>
      <c r="Q60" s="153"/>
      <c r="R60" s="153"/>
      <c r="S60" s="153"/>
      <c r="T60" s="153"/>
    </row>
    <row r="61" spans="1:20" x14ac:dyDescent="0.35">
      <c r="B61" s="11" t="s">
        <v>116</v>
      </c>
      <c r="C61" s="12"/>
      <c r="D61" s="11"/>
      <c r="E61" s="86"/>
      <c r="F61" s="106"/>
      <c r="G61" s="170" t="str">
        <f t="shared" ref="G61:G63" si="45">IF(F61="","",E61*F61)</f>
        <v/>
      </c>
      <c r="H61" s="206" t="str">
        <f t="shared" si="42"/>
        <v/>
      </c>
      <c r="I61" s="190" t="str">
        <f t="shared" ref="I61:I63" si="46">IFERROR(G61+H61,"")</f>
        <v/>
      </c>
      <c r="J61" s="240" t="str">
        <f t="shared" si="15"/>
        <v/>
      </c>
      <c r="L61" s="1"/>
      <c r="M61" s="1"/>
      <c r="N61" s="1"/>
      <c r="O61" s="1"/>
      <c r="Q61" s="153"/>
      <c r="R61" s="153"/>
      <c r="S61" s="153"/>
      <c r="T61" s="153"/>
    </row>
    <row r="62" spans="1:20" x14ac:dyDescent="0.35">
      <c r="B62" s="11" t="s">
        <v>209</v>
      </c>
      <c r="C62" s="12"/>
      <c r="D62" s="11"/>
      <c r="E62" s="86"/>
      <c r="F62" s="106"/>
      <c r="G62" s="170" t="str">
        <f t="shared" ref="G62" si="47">IF(F62="","",E62*F62)</f>
        <v/>
      </c>
      <c r="H62" s="206" t="str">
        <f t="shared" si="42"/>
        <v/>
      </c>
      <c r="I62" s="190" t="str">
        <f t="shared" si="46"/>
        <v/>
      </c>
      <c r="J62" s="240" t="str">
        <f t="shared" si="15"/>
        <v/>
      </c>
      <c r="L62" s="1"/>
      <c r="M62" s="1"/>
      <c r="N62" s="1"/>
      <c r="O62" s="1"/>
      <c r="Q62" s="153"/>
      <c r="R62" s="153"/>
      <c r="S62" s="153"/>
      <c r="T62" s="153"/>
    </row>
    <row r="63" spans="1:20" x14ac:dyDescent="0.35">
      <c r="B63" s="11"/>
      <c r="C63" s="12"/>
      <c r="D63" s="11"/>
      <c r="E63" s="86"/>
      <c r="F63" s="106"/>
      <c r="G63" s="170" t="str">
        <f t="shared" si="45"/>
        <v/>
      </c>
      <c r="H63" s="206" t="str">
        <f t="shared" si="42"/>
        <v/>
      </c>
      <c r="I63" s="190" t="str">
        <f t="shared" si="46"/>
        <v/>
      </c>
      <c r="J63" s="240" t="str">
        <f t="shared" si="15"/>
        <v/>
      </c>
      <c r="L63" s="1"/>
      <c r="M63" s="1"/>
      <c r="N63" s="1"/>
      <c r="O63" s="1"/>
      <c r="Q63" s="153"/>
      <c r="R63" s="153"/>
      <c r="S63" s="153"/>
      <c r="T63" s="153"/>
    </row>
    <row r="64" spans="1:20" ht="1.9" customHeight="1" x14ac:dyDescent="0.35">
      <c r="A64" s="271"/>
      <c r="B64" s="4"/>
      <c r="C64" s="5"/>
      <c r="D64" s="4"/>
      <c r="E64" s="80"/>
      <c r="F64" s="107"/>
      <c r="G64" s="171"/>
      <c r="H64" s="203"/>
      <c r="I64" s="188"/>
      <c r="J64" s="241" t="str">
        <f t="shared" si="15"/>
        <v/>
      </c>
      <c r="L64" s="1"/>
      <c r="M64" s="1"/>
      <c r="N64" s="1"/>
      <c r="O64" s="1"/>
      <c r="Q64" s="153"/>
      <c r="R64" s="153"/>
      <c r="S64" s="153"/>
      <c r="T64" s="153"/>
    </row>
    <row r="65" spans="1:20" ht="21.65" customHeight="1" thickBot="1" x14ac:dyDescent="0.4">
      <c r="A65" s="271"/>
      <c r="B65" s="29" t="s">
        <v>79</v>
      </c>
      <c r="C65" s="30" t="s">
        <v>37</v>
      </c>
      <c r="D65" s="90"/>
      <c r="E65" s="91"/>
      <c r="F65" s="110"/>
      <c r="G65" s="169">
        <f>SUM(G66:G70)</f>
        <v>0</v>
      </c>
      <c r="H65" s="202">
        <f>SUM(H66:H69)</f>
        <v>0</v>
      </c>
      <c r="I65" s="169">
        <f>G65+H65</f>
        <v>0</v>
      </c>
      <c r="J65" s="244" t="str">
        <f t="shared" si="15"/>
        <v/>
      </c>
      <c r="L65" s="1"/>
      <c r="M65" s="138">
        <f>G65</f>
        <v>0</v>
      </c>
      <c r="N65" s="138">
        <f>G65</f>
        <v>0</v>
      </c>
      <c r="O65" s="1"/>
      <c r="Q65" s="153"/>
      <c r="R65" s="139">
        <f>I65</f>
        <v>0</v>
      </c>
      <c r="S65" s="139">
        <f>I65</f>
        <v>0</v>
      </c>
      <c r="T65" s="153"/>
    </row>
    <row r="66" spans="1:20" ht="15" thickTop="1" x14ac:dyDescent="0.35">
      <c r="B66" s="22" t="s">
        <v>121</v>
      </c>
      <c r="C66" s="23"/>
      <c r="D66" s="22"/>
      <c r="E66" s="85"/>
      <c r="F66" s="105"/>
      <c r="G66" s="174" t="str">
        <f t="shared" ref="G66" si="48">IF(F66="","",E66*F66)</f>
        <v/>
      </c>
      <c r="H66" s="205" t="str">
        <f t="shared" ref="H66:H69" si="49">IF(G66="","","do tohoto pole vepište částku DPH ve výši max. 21 % z ceny bez DPH")</f>
        <v/>
      </c>
      <c r="I66" s="189" t="str">
        <f t="shared" ref="I66" si="50">IFERROR(G66+H66,"")</f>
        <v/>
      </c>
      <c r="J66" s="239" t="str">
        <f t="shared" ref="J66" si="51">IF(OR(G66="",G66=0),"",IF(ISERR(H66/G66*100),"je třeba dodplnit výši DPH",IF(H66/G66*100&gt;21,"zkontrolujte výši DPH, nesmí být vyšší než 21 %",IF(H66="do tohoto pole vepište částku DPH ve výši max. 21 % z ceny bez DPH","je třeba doplnit výši DPH",""))))</f>
        <v/>
      </c>
      <c r="L66" s="1"/>
      <c r="M66" s="1"/>
      <c r="N66" s="1"/>
      <c r="O66" s="1"/>
      <c r="Q66" s="153"/>
      <c r="R66" s="153"/>
      <c r="S66" s="153"/>
      <c r="T66" s="153"/>
    </row>
    <row r="67" spans="1:20" x14ac:dyDescent="0.35">
      <c r="B67" s="11" t="s">
        <v>122</v>
      </c>
      <c r="C67" s="12"/>
      <c r="D67" s="11"/>
      <c r="E67" s="86"/>
      <c r="F67" s="106"/>
      <c r="G67" s="170" t="str">
        <f t="shared" ref="G67:G69" si="52">IF(F67="","",E67*F67)</f>
        <v/>
      </c>
      <c r="H67" s="206" t="str">
        <f t="shared" si="49"/>
        <v/>
      </c>
      <c r="I67" s="190" t="str">
        <f t="shared" ref="I67:I69" si="53">IFERROR(G67+H67,"")</f>
        <v/>
      </c>
      <c r="J67" s="240" t="str">
        <f t="shared" si="15"/>
        <v/>
      </c>
      <c r="L67" s="1"/>
      <c r="M67" s="1"/>
      <c r="N67" s="1"/>
      <c r="O67" s="1"/>
      <c r="Q67" s="153"/>
      <c r="R67" s="153"/>
      <c r="S67" s="153"/>
      <c r="T67" s="153"/>
    </row>
    <row r="68" spans="1:20" x14ac:dyDescent="0.35">
      <c r="B68" s="11" t="s">
        <v>210</v>
      </c>
      <c r="C68" s="12"/>
      <c r="D68" s="11"/>
      <c r="E68" s="86"/>
      <c r="F68" s="106"/>
      <c r="G68" s="170" t="str">
        <f t="shared" ref="G68" si="54">IF(F68="","",E68*F68)</f>
        <v/>
      </c>
      <c r="H68" s="206" t="str">
        <f t="shared" si="49"/>
        <v/>
      </c>
      <c r="I68" s="190" t="str">
        <f t="shared" si="53"/>
        <v/>
      </c>
      <c r="J68" s="240" t="str">
        <f t="shared" si="15"/>
        <v/>
      </c>
      <c r="L68" s="1"/>
      <c r="M68" s="1"/>
      <c r="N68" s="1"/>
      <c r="O68" s="1"/>
      <c r="Q68" s="153"/>
      <c r="R68" s="153"/>
      <c r="S68" s="153"/>
      <c r="T68" s="153"/>
    </row>
    <row r="69" spans="1:20" x14ac:dyDescent="0.35">
      <c r="B69" s="11"/>
      <c r="C69" s="12"/>
      <c r="D69" s="11"/>
      <c r="E69" s="86"/>
      <c r="F69" s="106"/>
      <c r="G69" s="170" t="str">
        <f t="shared" si="52"/>
        <v/>
      </c>
      <c r="H69" s="206" t="str">
        <f t="shared" si="49"/>
        <v/>
      </c>
      <c r="I69" s="190" t="str">
        <f t="shared" si="53"/>
        <v/>
      </c>
      <c r="J69" s="240" t="str">
        <f t="shared" si="15"/>
        <v/>
      </c>
      <c r="L69" s="1"/>
      <c r="M69" s="1"/>
      <c r="N69" s="1"/>
      <c r="O69" s="1"/>
      <c r="Q69" s="153"/>
      <c r="R69" s="153"/>
      <c r="S69" s="153"/>
      <c r="T69" s="153"/>
    </row>
    <row r="70" spans="1:20" ht="1.9" customHeight="1" x14ac:dyDescent="0.35">
      <c r="A70" s="271"/>
      <c r="B70" s="4"/>
      <c r="C70" s="5"/>
      <c r="D70" s="4"/>
      <c r="E70" s="80"/>
      <c r="F70" s="107"/>
      <c r="G70" s="171"/>
      <c r="H70" s="203"/>
      <c r="I70" s="188"/>
      <c r="J70" s="241" t="str">
        <f t="shared" si="15"/>
        <v/>
      </c>
      <c r="L70" s="1"/>
      <c r="M70" s="1"/>
      <c r="N70" s="1"/>
      <c r="O70" s="1"/>
      <c r="Q70" s="153"/>
      <c r="R70" s="153"/>
      <c r="S70" s="153"/>
      <c r="T70" s="153"/>
    </row>
    <row r="71" spans="1:20" ht="29.5" thickBot="1" x14ac:dyDescent="0.4">
      <c r="A71" s="271"/>
      <c r="B71" s="24" t="s">
        <v>11</v>
      </c>
      <c r="C71" s="25" t="s">
        <v>215</v>
      </c>
      <c r="D71" s="25"/>
      <c r="E71" s="25"/>
      <c r="F71" s="112"/>
      <c r="G71" s="181">
        <f>G72+G77</f>
        <v>0</v>
      </c>
      <c r="H71" s="207">
        <f>H72+H77</f>
        <v>0</v>
      </c>
      <c r="I71" s="179">
        <f>G71+H71</f>
        <v>0</v>
      </c>
      <c r="J71" s="246" t="str">
        <f t="shared" si="15"/>
        <v/>
      </c>
      <c r="L71" s="1"/>
      <c r="M71" s="1"/>
      <c r="N71" s="1"/>
      <c r="O71" s="1"/>
      <c r="Q71" s="153"/>
      <c r="R71" s="153"/>
      <c r="S71" s="153"/>
      <c r="T71" s="153"/>
    </row>
    <row r="72" spans="1:20" ht="30" thickTop="1" thickBot="1" x14ac:dyDescent="0.4">
      <c r="A72" s="28"/>
      <c r="B72" s="20" t="s">
        <v>12</v>
      </c>
      <c r="C72" s="21" t="s">
        <v>216</v>
      </c>
      <c r="D72" s="83"/>
      <c r="E72" s="84"/>
      <c r="F72" s="104"/>
      <c r="G72" s="176">
        <f>SUM(G73:G76)</f>
        <v>0</v>
      </c>
      <c r="H72" s="208">
        <f>SUM(H73:H76)</f>
        <v>0</v>
      </c>
      <c r="I72" s="176">
        <f>G72+H72</f>
        <v>0</v>
      </c>
      <c r="J72" s="238" t="str">
        <f t="shared" si="15"/>
        <v/>
      </c>
      <c r="L72" s="138">
        <f>G72</f>
        <v>0</v>
      </c>
      <c r="M72" s="1"/>
      <c r="N72" s="138">
        <f>G72</f>
        <v>0</v>
      </c>
      <c r="O72" s="1"/>
      <c r="Q72" s="139">
        <f>I72</f>
        <v>0</v>
      </c>
      <c r="R72" s="153"/>
      <c r="S72" s="139">
        <f>I72</f>
        <v>0</v>
      </c>
      <c r="T72" s="153"/>
    </row>
    <row r="73" spans="1:20" ht="15" thickTop="1" x14ac:dyDescent="0.35">
      <c r="B73" s="22" t="s">
        <v>123</v>
      </c>
      <c r="C73" s="23"/>
      <c r="D73" s="22"/>
      <c r="E73" s="85"/>
      <c r="F73" s="105"/>
      <c r="G73" s="174" t="str">
        <f t="shared" ref="G73" si="55">IF(F73="","",E73*F73)</f>
        <v/>
      </c>
      <c r="H73" s="205"/>
      <c r="I73" s="189" t="str">
        <f t="shared" ref="I73" si="56">IFERROR(G73+H73,"")</f>
        <v/>
      </c>
      <c r="J73" s="239" t="str">
        <f t="shared" ref="J73" si="57">IF(OR(G73="",G73=0),"",IF(ISERR(H73/G73*100),"je třeba dodplnit výši DPH",IF(H73/G73*100&gt;21,"zkontrolujte výši DPH, nesmí být vyšší než 21 %",IF(H73="do tohoto pole vepište částku DPH ve výši max. 21 % z ceny bez DPH","je třeba doplnit výši DPH",""))))</f>
        <v/>
      </c>
      <c r="L73" s="1"/>
      <c r="M73" s="1"/>
      <c r="N73" s="1"/>
      <c r="O73" s="1"/>
      <c r="Q73" s="153"/>
      <c r="R73" s="153"/>
      <c r="S73" s="153"/>
      <c r="T73" s="153"/>
    </row>
    <row r="74" spans="1:20" x14ac:dyDescent="0.35">
      <c r="B74" s="22" t="s">
        <v>124</v>
      </c>
      <c r="C74" s="12"/>
      <c r="D74" s="11"/>
      <c r="E74" s="86"/>
      <c r="F74" s="106"/>
      <c r="G74" s="170" t="str">
        <f t="shared" ref="G74:G75" si="58">IF(F74="","",E74*F74)</f>
        <v/>
      </c>
      <c r="H74" s="206" t="str">
        <f t="shared" ref="H74:H75" si="59">IF(G74="","","do tohoto pole vepište částku DPH ve výši max. 21 % z ceny bez DPH")</f>
        <v/>
      </c>
      <c r="I74" s="190" t="str">
        <f t="shared" ref="I74:I75" si="60">IFERROR(G74+H74,"")</f>
        <v/>
      </c>
      <c r="J74" s="240" t="str">
        <f t="shared" si="15"/>
        <v/>
      </c>
      <c r="L74" s="1"/>
      <c r="M74" s="1"/>
      <c r="N74" s="1"/>
      <c r="O74" s="1"/>
      <c r="Q74" s="153"/>
      <c r="R74" s="153"/>
      <c r="S74" s="153"/>
      <c r="T74" s="153"/>
    </row>
    <row r="75" spans="1:20" x14ac:dyDescent="0.35">
      <c r="B75" s="11"/>
      <c r="C75" s="12"/>
      <c r="D75" s="11"/>
      <c r="E75" s="86"/>
      <c r="F75" s="106"/>
      <c r="G75" s="170" t="str">
        <f t="shared" si="58"/>
        <v/>
      </c>
      <c r="H75" s="206" t="str">
        <f t="shared" si="59"/>
        <v/>
      </c>
      <c r="I75" s="190" t="str">
        <f t="shared" si="60"/>
        <v/>
      </c>
      <c r="J75" s="240" t="str">
        <f t="shared" si="15"/>
        <v/>
      </c>
      <c r="L75" s="1"/>
      <c r="M75" s="1"/>
      <c r="N75" s="1"/>
      <c r="O75" s="1"/>
      <c r="Q75" s="153"/>
      <c r="R75" s="153"/>
      <c r="S75" s="153"/>
      <c r="T75" s="153"/>
    </row>
    <row r="76" spans="1:20" ht="1.9" customHeight="1" x14ac:dyDescent="0.35">
      <c r="A76" s="271"/>
      <c r="B76" s="4"/>
      <c r="C76" s="5"/>
      <c r="D76" s="4"/>
      <c r="E76" s="80"/>
      <c r="F76" s="107"/>
      <c r="G76" s="171"/>
      <c r="H76" s="209"/>
      <c r="I76" s="188"/>
      <c r="J76" s="241" t="str">
        <f t="shared" si="15"/>
        <v/>
      </c>
      <c r="L76" s="1"/>
      <c r="M76" s="1"/>
      <c r="N76" s="1"/>
      <c r="O76" s="1"/>
      <c r="Q76" s="153"/>
      <c r="R76" s="153"/>
      <c r="S76" s="153"/>
      <c r="T76" s="153"/>
    </row>
    <row r="77" spans="1:20" ht="29.5" thickBot="1" x14ac:dyDescent="0.4">
      <c r="A77" s="271"/>
      <c r="B77" s="29" t="s">
        <v>14</v>
      </c>
      <c r="C77" s="30" t="s">
        <v>217</v>
      </c>
      <c r="D77" s="90"/>
      <c r="E77" s="91"/>
      <c r="F77" s="110"/>
      <c r="G77" s="169">
        <f>SUM(G78:G81)</f>
        <v>0</v>
      </c>
      <c r="H77" s="202">
        <f>SUM(H78:H81)</f>
        <v>0</v>
      </c>
      <c r="I77" s="169">
        <f>G77+H77</f>
        <v>0</v>
      </c>
      <c r="J77" s="244" t="str">
        <f t="shared" si="15"/>
        <v/>
      </c>
      <c r="L77" s="1"/>
      <c r="M77" s="138">
        <f>G77</f>
        <v>0</v>
      </c>
      <c r="N77" s="138">
        <f>G77</f>
        <v>0</v>
      </c>
      <c r="O77" s="1"/>
      <c r="Q77" s="153"/>
      <c r="R77" s="139">
        <f>I77</f>
        <v>0</v>
      </c>
      <c r="S77" s="139">
        <f>I77</f>
        <v>0</v>
      </c>
      <c r="T77" s="153"/>
    </row>
    <row r="78" spans="1:20" ht="15" thickTop="1" x14ac:dyDescent="0.35">
      <c r="B78" s="22" t="s">
        <v>125</v>
      </c>
      <c r="C78" s="23"/>
      <c r="D78" s="22"/>
      <c r="E78" s="85"/>
      <c r="F78" s="105"/>
      <c r="G78" s="174" t="str">
        <f>IF(F78="","",E78*F78)</f>
        <v/>
      </c>
      <c r="H78" s="205" t="str">
        <f t="shared" ref="H78:H80" si="61">IF(G78="","","do tohoto pole vepište částku DPH ve výši max. 21 % z ceny bez DPH")</f>
        <v/>
      </c>
      <c r="I78" s="189" t="str">
        <f t="shared" ref="I78:I80" si="62">IFERROR(G78+H78,"")</f>
        <v/>
      </c>
      <c r="J78" s="239" t="str">
        <f t="shared" si="15"/>
        <v/>
      </c>
      <c r="L78" s="1"/>
      <c r="M78" s="1"/>
      <c r="N78" s="1"/>
      <c r="O78" s="1"/>
      <c r="Q78" s="153"/>
      <c r="R78" s="153"/>
      <c r="S78" s="153"/>
      <c r="T78" s="153"/>
    </row>
    <row r="79" spans="1:20" x14ac:dyDescent="0.35">
      <c r="B79" s="22" t="s">
        <v>126</v>
      </c>
      <c r="C79" s="23"/>
      <c r="D79" s="22"/>
      <c r="E79" s="85"/>
      <c r="F79" s="105"/>
      <c r="G79" s="170" t="str">
        <f t="shared" ref="G79:G80" si="63">IF(F79="","",E79*F79)</f>
        <v/>
      </c>
      <c r="H79" s="206" t="str">
        <f t="shared" si="61"/>
        <v/>
      </c>
      <c r="I79" s="190" t="str">
        <f t="shared" si="62"/>
        <v/>
      </c>
      <c r="J79" s="239" t="str">
        <f t="shared" si="15"/>
        <v/>
      </c>
      <c r="L79" s="1"/>
      <c r="M79" s="1"/>
      <c r="N79" s="1"/>
      <c r="O79" s="1"/>
      <c r="Q79" s="153"/>
      <c r="R79" s="153"/>
      <c r="S79" s="153"/>
      <c r="T79" s="153"/>
    </row>
    <row r="80" spans="1:20" ht="12.65" customHeight="1" x14ac:dyDescent="0.35">
      <c r="B80" s="11"/>
      <c r="C80" s="12"/>
      <c r="D80" s="11"/>
      <c r="E80" s="86"/>
      <c r="F80" s="106"/>
      <c r="G80" s="170" t="str">
        <f t="shared" si="63"/>
        <v/>
      </c>
      <c r="H80" s="206" t="str">
        <f t="shared" si="61"/>
        <v/>
      </c>
      <c r="I80" s="190" t="str">
        <f t="shared" si="62"/>
        <v/>
      </c>
      <c r="J80" s="240" t="str">
        <f t="shared" si="15"/>
        <v/>
      </c>
      <c r="L80" s="1"/>
      <c r="M80" s="1"/>
      <c r="N80" s="1"/>
      <c r="O80" s="1"/>
      <c r="Q80" s="153"/>
      <c r="R80" s="153"/>
      <c r="S80" s="153"/>
      <c r="T80" s="153"/>
    </row>
    <row r="81" spans="1:20" ht="1.9" customHeight="1" x14ac:dyDescent="0.35">
      <c r="A81" s="271"/>
      <c r="B81" s="4"/>
      <c r="C81" s="5"/>
      <c r="D81" s="4"/>
      <c r="E81" s="80"/>
      <c r="F81" s="107"/>
      <c r="G81" s="171"/>
      <c r="H81" s="203"/>
      <c r="I81" s="188"/>
      <c r="J81" s="241" t="str">
        <f t="shared" si="15"/>
        <v/>
      </c>
      <c r="L81" s="1"/>
      <c r="M81" s="1"/>
      <c r="N81" s="1"/>
      <c r="O81" s="1"/>
      <c r="Q81" s="153"/>
      <c r="R81" s="153"/>
      <c r="S81" s="153"/>
      <c r="T81" s="153"/>
    </row>
    <row r="82" spans="1:20" ht="15" thickBot="1" x14ac:dyDescent="0.4">
      <c r="A82" s="271"/>
      <c r="B82" s="24" t="s">
        <v>17</v>
      </c>
      <c r="C82" s="25" t="s">
        <v>132</v>
      </c>
      <c r="D82" s="25"/>
      <c r="E82" s="25"/>
      <c r="F82" s="112"/>
      <c r="G82" s="181">
        <f>G83+G88</f>
        <v>0</v>
      </c>
      <c r="H82" s="207">
        <f>H83+H88</f>
        <v>0</v>
      </c>
      <c r="I82" s="179">
        <f>G82+H82</f>
        <v>0</v>
      </c>
      <c r="J82" s="246" t="str">
        <f t="shared" si="15"/>
        <v/>
      </c>
      <c r="L82" s="1"/>
      <c r="M82" s="1"/>
      <c r="N82" s="1"/>
      <c r="O82" s="1"/>
      <c r="Q82" s="153"/>
      <c r="R82" s="153"/>
      <c r="S82" s="153"/>
      <c r="T82" s="153"/>
    </row>
    <row r="83" spans="1:20" ht="21.65" customHeight="1" thickTop="1" thickBot="1" x14ac:dyDescent="0.4">
      <c r="A83" s="17"/>
      <c r="B83" s="20" t="s">
        <v>43</v>
      </c>
      <c r="C83" s="21" t="s">
        <v>21</v>
      </c>
      <c r="D83" s="83"/>
      <c r="E83" s="84"/>
      <c r="F83" s="104"/>
      <c r="G83" s="176">
        <f>SUM(G84:G87)</f>
        <v>0</v>
      </c>
      <c r="H83" s="208">
        <f>SUM(H84:H87)</f>
        <v>0</v>
      </c>
      <c r="I83" s="176">
        <f>G83+H83</f>
        <v>0</v>
      </c>
      <c r="J83" s="238" t="str">
        <f t="shared" si="15"/>
        <v/>
      </c>
      <c r="L83" s="138">
        <f>G83</f>
        <v>0</v>
      </c>
      <c r="M83" s="1"/>
      <c r="N83" s="138">
        <f>G83</f>
        <v>0</v>
      </c>
      <c r="O83" s="1"/>
      <c r="Q83" s="139">
        <f>I83</f>
        <v>0</v>
      </c>
      <c r="R83" s="153"/>
      <c r="S83" s="139">
        <f>I83</f>
        <v>0</v>
      </c>
      <c r="T83" s="153"/>
    </row>
    <row r="84" spans="1:20" ht="15" thickTop="1" x14ac:dyDescent="0.35">
      <c r="B84" s="11" t="s">
        <v>127</v>
      </c>
      <c r="C84" s="12"/>
      <c r="D84" s="11"/>
      <c r="E84" s="254"/>
      <c r="F84" s="106"/>
      <c r="G84" s="174" t="str">
        <f t="shared" ref="G84" si="64">IF(F84="","",E84*F84)</f>
        <v/>
      </c>
      <c r="H84" s="205" t="str">
        <f t="shared" ref="H84:H86" si="65">IF(G84="","","do tohoto pole vepište částku DPH ve výši max. 21 % z ceny bez DPH")</f>
        <v/>
      </c>
      <c r="I84" s="189" t="str">
        <f t="shared" ref="I84" si="66">IFERROR(G84+H84,"")</f>
        <v/>
      </c>
      <c r="J84" s="240" t="str">
        <f t="shared" ref="J84" si="67">IF(OR(G84="",G84=0),"",IF(ISERR(H84/G84*100),"je třeba dodplnit výši DPH",IF(H84/G84*100&gt;21,"zkontrolujte výši DPH, nesmí být vyšší než 21 %",IF(H84="do tohoto pole vepište částku DPH ve výši max. 21 % z ceny bez DPH","je třeba doplnit výši DPH",""))))</f>
        <v/>
      </c>
      <c r="L84" s="1"/>
      <c r="M84" s="1"/>
      <c r="N84" s="1"/>
      <c r="O84" s="1"/>
      <c r="Q84" s="153"/>
      <c r="R84" s="153"/>
      <c r="S84" s="153"/>
      <c r="T84" s="153"/>
    </row>
    <row r="85" spans="1:20" x14ac:dyDescent="0.35">
      <c r="B85" s="11" t="s">
        <v>128</v>
      </c>
      <c r="C85" s="12"/>
      <c r="D85" s="11"/>
      <c r="E85" s="86"/>
      <c r="F85" s="106"/>
      <c r="G85" s="170" t="str">
        <f t="shared" ref="G85:G86" si="68">IF(F85="","",E85*F85)</f>
        <v/>
      </c>
      <c r="H85" s="206" t="str">
        <f t="shared" si="65"/>
        <v/>
      </c>
      <c r="I85" s="190" t="str">
        <f t="shared" ref="I85:I86" si="69">IFERROR(G85+H85,"")</f>
        <v/>
      </c>
      <c r="J85" s="240" t="str">
        <f t="shared" si="15"/>
        <v/>
      </c>
      <c r="L85" s="1"/>
      <c r="M85" s="1"/>
      <c r="N85" s="1"/>
      <c r="O85" s="1"/>
      <c r="Q85" s="153"/>
      <c r="R85" s="153"/>
      <c r="S85" s="153"/>
      <c r="T85" s="153"/>
    </row>
    <row r="86" spans="1:20" x14ac:dyDescent="0.35">
      <c r="B86" s="11"/>
      <c r="C86" s="12"/>
      <c r="D86" s="11"/>
      <c r="E86" s="86"/>
      <c r="F86" s="106"/>
      <c r="G86" s="170" t="str">
        <f t="shared" si="68"/>
        <v/>
      </c>
      <c r="H86" s="206" t="str">
        <f t="shared" si="65"/>
        <v/>
      </c>
      <c r="I86" s="190" t="str">
        <f t="shared" si="69"/>
        <v/>
      </c>
      <c r="J86" s="240" t="str">
        <f t="shared" si="15"/>
        <v/>
      </c>
      <c r="L86" s="1"/>
      <c r="M86" s="1"/>
      <c r="N86" s="1"/>
      <c r="O86" s="1"/>
      <c r="Q86" s="153"/>
      <c r="R86" s="153"/>
      <c r="S86" s="153"/>
      <c r="T86" s="153"/>
    </row>
    <row r="87" spans="1:20" ht="1.9" customHeight="1" x14ac:dyDescent="0.35">
      <c r="A87" s="271"/>
      <c r="B87" s="31"/>
      <c r="C87" s="32"/>
      <c r="D87" s="31"/>
      <c r="E87" s="94"/>
      <c r="F87" s="114"/>
      <c r="G87" s="182"/>
      <c r="H87" s="203"/>
      <c r="I87" s="188"/>
      <c r="J87" s="242" t="str">
        <f t="shared" si="15"/>
        <v/>
      </c>
      <c r="L87" s="1"/>
      <c r="M87" s="1"/>
      <c r="N87" s="1"/>
      <c r="O87" s="1"/>
      <c r="Q87" s="153"/>
      <c r="R87" s="153"/>
      <c r="S87" s="153"/>
      <c r="T87" s="153"/>
    </row>
    <row r="88" spans="1:20" ht="21.65" customHeight="1" thickBot="1" x14ac:dyDescent="0.4">
      <c r="A88" s="271"/>
      <c r="B88" s="29" t="s">
        <v>44</v>
      </c>
      <c r="C88" s="30" t="s">
        <v>22</v>
      </c>
      <c r="D88" s="90"/>
      <c r="E88" s="91"/>
      <c r="F88" s="110"/>
      <c r="G88" s="169">
        <f>SUM(G89:G92)</f>
        <v>0</v>
      </c>
      <c r="H88" s="202">
        <f>SUM(H89:H92)</f>
        <v>0</v>
      </c>
      <c r="I88" s="169">
        <f>G88+H88</f>
        <v>0</v>
      </c>
      <c r="J88" s="244" t="str">
        <f t="shared" si="15"/>
        <v/>
      </c>
      <c r="L88" s="1"/>
      <c r="M88" s="138">
        <f>G88</f>
        <v>0</v>
      </c>
      <c r="N88" s="138">
        <f>G88</f>
        <v>0</v>
      </c>
      <c r="O88" s="1"/>
      <c r="Q88" s="153"/>
      <c r="R88" s="139">
        <f>I88</f>
        <v>0</v>
      </c>
      <c r="S88" s="139">
        <f>I88</f>
        <v>0</v>
      </c>
      <c r="T88" s="153"/>
    </row>
    <row r="89" spans="1:20" ht="15" thickTop="1" x14ac:dyDescent="0.35">
      <c r="B89" s="11" t="s">
        <v>129</v>
      </c>
      <c r="C89" s="12"/>
      <c r="D89" s="11"/>
      <c r="E89" s="86"/>
      <c r="F89" s="106"/>
      <c r="G89" s="174" t="str">
        <f>IF(F89="","",E89*F89)</f>
        <v/>
      </c>
      <c r="H89" s="205" t="str">
        <f t="shared" ref="H89:H91" si="70">IF(G89="","","do tohoto pole vepište částku DPH ve výši max. 21 % z ceny bez DPH")</f>
        <v/>
      </c>
      <c r="I89" s="189" t="str">
        <f t="shared" ref="I89:I91" si="71">IFERROR(G89+H89,"")</f>
        <v/>
      </c>
      <c r="J89" s="240" t="str">
        <f t="shared" si="15"/>
        <v/>
      </c>
      <c r="L89" s="1"/>
      <c r="M89" s="1"/>
      <c r="N89" s="1"/>
      <c r="O89" s="1"/>
      <c r="Q89" s="153"/>
      <c r="R89" s="153"/>
      <c r="S89" s="153"/>
      <c r="T89" s="153"/>
    </row>
    <row r="90" spans="1:20" x14ac:dyDescent="0.35">
      <c r="B90" s="11" t="s">
        <v>130</v>
      </c>
      <c r="C90" s="12"/>
      <c r="D90" s="11"/>
      <c r="E90" s="86"/>
      <c r="F90" s="106"/>
      <c r="G90" s="170" t="str">
        <f t="shared" ref="G90:G91" si="72">IF(F90="","",E90*F90)</f>
        <v/>
      </c>
      <c r="H90" s="206" t="str">
        <f t="shared" si="70"/>
        <v/>
      </c>
      <c r="I90" s="190" t="str">
        <f t="shared" si="71"/>
        <v/>
      </c>
      <c r="J90" s="240" t="str">
        <f t="shared" si="15"/>
        <v/>
      </c>
      <c r="L90" s="1"/>
      <c r="M90" s="1"/>
      <c r="N90" s="1"/>
      <c r="O90" s="1"/>
      <c r="Q90" s="153"/>
      <c r="R90" s="153"/>
      <c r="S90" s="153"/>
      <c r="T90" s="153"/>
    </row>
    <row r="91" spans="1:20" x14ac:dyDescent="0.35">
      <c r="B91" s="11"/>
      <c r="C91" s="12"/>
      <c r="D91" s="11"/>
      <c r="E91" s="86"/>
      <c r="F91" s="106"/>
      <c r="G91" s="170" t="str">
        <f t="shared" si="72"/>
        <v/>
      </c>
      <c r="H91" s="206" t="str">
        <f t="shared" si="70"/>
        <v/>
      </c>
      <c r="I91" s="190" t="str">
        <f t="shared" si="71"/>
        <v/>
      </c>
      <c r="J91" s="240" t="str">
        <f t="shared" si="15"/>
        <v/>
      </c>
      <c r="L91" s="1"/>
      <c r="M91" s="1"/>
      <c r="N91" s="1"/>
      <c r="O91" s="1"/>
      <c r="Q91" s="153"/>
      <c r="R91" s="153"/>
      <c r="S91" s="153"/>
      <c r="T91" s="153"/>
    </row>
    <row r="92" spans="1:20" ht="1.9" customHeight="1" x14ac:dyDescent="0.35">
      <c r="A92" s="271"/>
      <c r="B92" s="4"/>
      <c r="C92" s="5"/>
      <c r="D92" s="4"/>
      <c r="E92" s="80"/>
      <c r="F92" s="107"/>
      <c r="G92" s="171"/>
      <c r="H92" s="203"/>
      <c r="I92" s="188"/>
      <c r="J92" s="241" t="str">
        <f t="shared" si="15"/>
        <v/>
      </c>
      <c r="L92" s="1"/>
      <c r="M92" s="1"/>
      <c r="N92" s="1"/>
      <c r="O92" s="1"/>
      <c r="Q92" s="153"/>
      <c r="R92" s="153"/>
      <c r="S92" s="153"/>
      <c r="T92" s="153"/>
    </row>
    <row r="93" spans="1:20" ht="15" thickBot="1" x14ac:dyDescent="0.4">
      <c r="A93" s="271"/>
      <c r="B93" s="24" t="s">
        <v>45</v>
      </c>
      <c r="C93" s="25" t="s">
        <v>131</v>
      </c>
      <c r="D93" s="25"/>
      <c r="E93" s="25"/>
      <c r="F93" s="112"/>
      <c r="G93" s="181">
        <f>G94+G99+G104+G109+G114+G119+G124+G130+G136+G142</f>
        <v>0</v>
      </c>
      <c r="H93" s="207">
        <f>H94+H99+H104+H109+H114+H119+H124+H130+H136+H142</f>
        <v>0</v>
      </c>
      <c r="I93" s="179">
        <f>G93+H93</f>
        <v>0</v>
      </c>
      <c r="J93" s="246" t="str">
        <f>IF(OR(G93="",G93=0),"",IF(ISERR(H93/G93*100),"je třeba dodplnit výši DPH",IF(H93/G93*100&gt;21,"zkontrolujte výši DPH, nesmí být vyšší než 21 %",IF(H93="do tohoto pole vepište částku DPH ve výši max. 21 % z ceny bez DPH","je třeba doplnit výši DPH",""))))</f>
        <v/>
      </c>
      <c r="L93" s="1"/>
      <c r="M93" s="1"/>
      <c r="N93" s="1"/>
      <c r="O93" s="1"/>
      <c r="Q93" s="153"/>
      <c r="R93" s="153"/>
      <c r="S93" s="153"/>
      <c r="T93" s="153"/>
    </row>
    <row r="94" spans="1:20" ht="21.65" customHeight="1" thickTop="1" thickBot="1" x14ac:dyDescent="0.4">
      <c r="A94" s="17"/>
      <c r="B94" s="20" t="s">
        <v>46</v>
      </c>
      <c r="C94" s="21" t="s">
        <v>68</v>
      </c>
      <c r="D94" s="83"/>
      <c r="E94" s="84"/>
      <c r="F94" s="104"/>
      <c r="G94" s="176">
        <f>SUM(G95:G98)</f>
        <v>0</v>
      </c>
      <c r="H94" s="208">
        <f>SUM(H95:H98)</f>
        <v>0</v>
      </c>
      <c r="I94" s="176">
        <f>G94+H94</f>
        <v>0</v>
      </c>
      <c r="J94" s="238" t="str">
        <f t="shared" ref="J94:J157" si="73">IF(OR(G94="",G94=0),"",IF(ISERR(H94/G94*100),"je třeba dodplnit výši DPH",IF(H94/G94*100&gt;21,"zkontrolujte výši DPH, nesmí být vyšší než 21 %",IF(H94="do tohoto pole vepište částku DPH ve výši max. 21 % z ceny bez DPH","je třeba doplnit výši DPH",""))))</f>
        <v/>
      </c>
      <c r="L94" s="138">
        <f>G94</f>
        <v>0</v>
      </c>
      <c r="M94" s="1"/>
      <c r="N94" s="138">
        <f>G94</f>
        <v>0</v>
      </c>
      <c r="O94" s="1"/>
      <c r="Q94" s="139">
        <f>I94</f>
        <v>0</v>
      </c>
      <c r="R94" s="153"/>
      <c r="S94" s="139">
        <f>I94</f>
        <v>0</v>
      </c>
      <c r="T94" s="153"/>
    </row>
    <row r="95" spans="1:20" ht="15" thickTop="1" x14ac:dyDescent="0.35">
      <c r="B95" s="33" t="s">
        <v>133</v>
      </c>
      <c r="C95" s="12"/>
      <c r="D95" s="11"/>
      <c r="E95" s="86"/>
      <c r="F95" s="106"/>
      <c r="G95" s="174" t="str">
        <f>IF(F95="","",E95*F95)</f>
        <v/>
      </c>
      <c r="H95" s="205" t="str">
        <f t="shared" ref="H95:H97" si="74">IF(G95="","","do tohoto pole vepište částku DPH ve výši max. 21 % z ceny bez DPH")</f>
        <v/>
      </c>
      <c r="I95" s="189" t="str">
        <f t="shared" ref="I95:I97" si="75">IFERROR(G95+H95,"")</f>
        <v/>
      </c>
      <c r="J95" s="240" t="str">
        <f t="shared" si="73"/>
        <v/>
      </c>
      <c r="L95" s="1"/>
      <c r="M95" s="1"/>
      <c r="N95" s="1"/>
      <c r="O95" s="1"/>
      <c r="Q95" s="153"/>
      <c r="R95" s="153"/>
      <c r="S95" s="153"/>
      <c r="T95" s="153"/>
    </row>
    <row r="96" spans="1:20" x14ac:dyDescent="0.35">
      <c r="B96" s="11" t="s">
        <v>134</v>
      </c>
      <c r="C96" s="12"/>
      <c r="D96" s="11"/>
      <c r="E96" s="86"/>
      <c r="F96" s="106"/>
      <c r="G96" s="170" t="str">
        <f t="shared" ref="G96:G97" si="76">IF(F96="","",E96*F96)</f>
        <v/>
      </c>
      <c r="H96" s="206" t="str">
        <f t="shared" si="74"/>
        <v/>
      </c>
      <c r="I96" s="190" t="str">
        <f t="shared" si="75"/>
        <v/>
      </c>
      <c r="J96" s="240" t="str">
        <f t="shared" si="73"/>
        <v/>
      </c>
      <c r="L96" s="1"/>
      <c r="M96" s="1"/>
      <c r="N96" s="1"/>
      <c r="O96" s="1"/>
      <c r="Q96" s="153"/>
      <c r="R96" s="153"/>
      <c r="S96" s="153"/>
      <c r="T96" s="153"/>
    </row>
    <row r="97" spans="1:20" x14ac:dyDescent="0.35">
      <c r="B97" s="11"/>
      <c r="C97" s="12"/>
      <c r="D97" s="11"/>
      <c r="E97" s="86"/>
      <c r="F97" s="106"/>
      <c r="G97" s="170" t="str">
        <f t="shared" si="76"/>
        <v/>
      </c>
      <c r="H97" s="206" t="str">
        <f t="shared" si="74"/>
        <v/>
      </c>
      <c r="I97" s="190" t="str">
        <f t="shared" si="75"/>
        <v/>
      </c>
      <c r="J97" s="240" t="str">
        <f t="shared" si="73"/>
        <v/>
      </c>
      <c r="L97" s="1"/>
      <c r="M97" s="1"/>
      <c r="N97" s="1"/>
      <c r="O97" s="1"/>
      <c r="Q97" s="153"/>
      <c r="R97" s="153"/>
      <c r="S97" s="153"/>
      <c r="T97" s="153"/>
    </row>
    <row r="98" spans="1:20" ht="1.9" customHeight="1" x14ac:dyDescent="0.35">
      <c r="A98" s="271"/>
      <c r="B98" s="31"/>
      <c r="C98" s="32"/>
      <c r="D98" s="31"/>
      <c r="E98" s="94"/>
      <c r="F98" s="114"/>
      <c r="G98" s="182"/>
      <c r="H98" s="203"/>
      <c r="I98" s="190">
        <f t="shared" ref="I98" si="77">G98+H98</f>
        <v>0</v>
      </c>
      <c r="J98" s="242" t="str">
        <f t="shared" si="73"/>
        <v/>
      </c>
      <c r="L98" s="1"/>
      <c r="M98" s="1"/>
      <c r="N98" s="1"/>
      <c r="O98" s="1"/>
      <c r="Q98" s="153"/>
      <c r="R98" s="153"/>
      <c r="S98" s="153"/>
      <c r="T98" s="153"/>
    </row>
    <row r="99" spans="1:20" ht="21" customHeight="1" thickBot="1" x14ac:dyDescent="0.4">
      <c r="A99" s="271"/>
      <c r="B99" s="29" t="s">
        <v>47</v>
      </c>
      <c r="C99" s="30" t="s">
        <v>34</v>
      </c>
      <c r="D99" s="90"/>
      <c r="E99" s="91"/>
      <c r="F99" s="110"/>
      <c r="G99" s="169">
        <f>SUM(G100:G103)</f>
        <v>0</v>
      </c>
      <c r="H99" s="202">
        <f>SUM(H100:H103)</f>
        <v>0</v>
      </c>
      <c r="I99" s="169">
        <f>G99+H99</f>
        <v>0</v>
      </c>
      <c r="J99" s="244" t="str">
        <f t="shared" si="73"/>
        <v/>
      </c>
      <c r="L99" s="1"/>
      <c r="M99" s="138">
        <f>G99</f>
        <v>0</v>
      </c>
      <c r="N99" s="138">
        <f>G99</f>
        <v>0</v>
      </c>
      <c r="O99" s="1"/>
      <c r="Q99" s="153"/>
      <c r="R99" s="139">
        <f>I99</f>
        <v>0</v>
      </c>
      <c r="S99" s="139">
        <f>I99</f>
        <v>0</v>
      </c>
      <c r="T99" s="153"/>
    </row>
    <row r="100" spans="1:20" ht="15" thickTop="1" x14ac:dyDescent="0.35">
      <c r="B100" s="33" t="s">
        <v>135</v>
      </c>
      <c r="C100" s="12"/>
      <c r="D100" s="11"/>
      <c r="E100" s="86"/>
      <c r="F100" s="106"/>
      <c r="G100" s="174" t="str">
        <f>IF(F100="","",E100*F100)</f>
        <v/>
      </c>
      <c r="H100" s="205" t="str">
        <f t="shared" ref="H100:H102" si="78">IF(G100="","","do tohoto pole vepište částku DPH ve výši max. 21 % z ceny bez DPH")</f>
        <v/>
      </c>
      <c r="I100" s="189" t="str">
        <f t="shared" ref="I100:I102" si="79">IFERROR(G100+H100,"")</f>
        <v/>
      </c>
      <c r="J100" s="240" t="str">
        <f t="shared" si="73"/>
        <v/>
      </c>
      <c r="L100" s="1"/>
      <c r="M100" s="1"/>
      <c r="N100" s="1"/>
      <c r="O100" s="1"/>
      <c r="Q100" s="153"/>
      <c r="R100" s="153"/>
      <c r="S100" s="153"/>
      <c r="T100" s="153"/>
    </row>
    <row r="101" spans="1:20" x14ac:dyDescent="0.35">
      <c r="B101" s="11" t="s">
        <v>136</v>
      </c>
      <c r="C101" s="12"/>
      <c r="D101" s="11"/>
      <c r="E101" s="86"/>
      <c r="F101" s="106"/>
      <c r="G101" s="170" t="str">
        <f t="shared" ref="G101:G102" si="80">IF(F101="","",E101*F101)</f>
        <v/>
      </c>
      <c r="H101" s="206" t="str">
        <f t="shared" si="78"/>
        <v/>
      </c>
      <c r="I101" s="190" t="str">
        <f t="shared" si="79"/>
        <v/>
      </c>
      <c r="J101" s="240" t="str">
        <f t="shared" si="73"/>
        <v/>
      </c>
      <c r="L101" s="1"/>
      <c r="M101" s="1"/>
      <c r="N101" s="1"/>
      <c r="O101" s="1"/>
      <c r="Q101" s="153"/>
      <c r="R101" s="153"/>
      <c r="S101" s="153"/>
      <c r="T101" s="153"/>
    </row>
    <row r="102" spans="1:20" x14ac:dyDescent="0.35">
      <c r="B102" s="11"/>
      <c r="C102" s="12"/>
      <c r="D102" s="11"/>
      <c r="E102" s="86"/>
      <c r="F102" s="106"/>
      <c r="G102" s="170" t="str">
        <f t="shared" si="80"/>
        <v/>
      </c>
      <c r="H102" s="206" t="str">
        <f t="shared" si="78"/>
        <v/>
      </c>
      <c r="I102" s="190" t="str">
        <f t="shared" si="79"/>
        <v/>
      </c>
      <c r="J102" s="240" t="str">
        <f t="shared" si="73"/>
        <v/>
      </c>
      <c r="L102" s="1"/>
      <c r="M102" s="1"/>
      <c r="N102" s="1"/>
      <c r="O102" s="1"/>
      <c r="Q102" s="153"/>
      <c r="R102" s="153"/>
      <c r="S102" s="153"/>
      <c r="T102" s="153"/>
    </row>
    <row r="103" spans="1:20" ht="1.9" customHeight="1" x14ac:dyDescent="0.35">
      <c r="A103" s="271"/>
      <c r="B103" s="4"/>
      <c r="C103" s="5"/>
      <c r="D103" s="4"/>
      <c r="E103" s="80"/>
      <c r="F103" s="107"/>
      <c r="G103" s="171"/>
      <c r="H103" s="203"/>
      <c r="I103" s="190">
        <f t="shared" ref="I103" si="81">G103+H103</f>
        <v>0</v>
      </c>
      <c r="J103" s="241" t="str">
        <f t="shared" si="73"/>
        <v/>
      </c>
      <c r="L103" s="1"/>
      <c r="M103" s="1"/>
      <c r="N103" s="1"/>
      <c r="O103" s="1"/>
      <c r="Q103" s="153"/>
      <c r="R103" s="153"/>
      <c r="S103" s="153"/>
      <c r="T103" s="153"/>
    </row>
    <row r="104" spans="1:20" ht="21" customHeight="1" thickBot="1" x14ac:dyDescent="0.4">
      <c r="A104" s="271"/>
      <c r="B104" s="29" t="s">
        <v>80</v>
      </c>
      <c r="C104" s="30" t="s">
        <v>40</v>
      </c>
      <c r="D104" s="90"/>
      <c r="E104" s="91"/>
      <c r="F104" s="110"/>
      <c r="G104" s="169">
        <f>SUM(G105:G108)</f>
        <v>0</v>
      </c>
      <c r="H104" s="202">
        <f>SUM(H105:H108)</f>
        <v>0</v>
      </c>
      <c r="I104" s="169">
        <f>G104+H104</f>
        <v>0</v>
      </c>
      <c r="J104" s="244" t="str">
        <f t="shared" si="73"/>
        <v/>
      </c>
      <c r="L104" s="1"/>
      <c r="M104" s="138">
        <f>G104</f>
        <v>0</v>
      </c>
      <c r="N104" s="138">
        <f>G104</f>
        <v>0</v>
      </c>
      <c r="O104" s="1"/>
      <c r="Q104" s="153"/>
      <c r="R104" s="139">
        <f>I104</f>
        <v>0</v>
      </c>
      <c r="S104" s="139">
        <f>I104</f>
        <v>0</v>
      </c>
      <c r="T104" s="153"/>
    </row>
    <row r="105" spans="1:20" ht="15" thickTop="1" x14ac:dyDescent="0.35">
      <c r="B105" s="11" t="s">
        <v>137</v>
      </c>
      <c r="C105" s="12"/>
      <c r="D105" s="11"/>
      <c r="E105" s="86"/>
      <c r="F105" s="106"/>
      <c r="G105" s="174" t="str">
        <f>IF(F105="","",E105*F105)</f>
        <v/>
      </c>
      <c r="H105" s="205" t="str">
        <f t="shared" ref="H105:H107" si="82">IF(G105="","","do tohoto pole vepište částku DPH ve výši max. 21 % z ceny bez DPH")</f>
        <v/>
      </c>
      <c r="I105" s="189" t="str">
        <f t="shared" ref="I105:I107" si="83">IFERROR(G105+H105,"")</f>
        <v/>
      </c>
      <c r="J105" s="240" t="str">
        <f t="shared" si="73"/>
        <v/>
      </c>
      <c r="L105" s="1"/>
      <c r="M105" s="1"/>
      <c r="N105" s="1"/>
      <c r="O105" s="1"/>
      <c r="Q105" s="153"/>
      <c r="R105" s="153"/>
      <c r="S105" s="153"/>
      <c r="T105" s="153"/>
    </row>
    <row r="106" spans="1:20" x14ac:dyDescent="0.35">
      <c r="B106" s="11" t="s">
        <v>138</v>
      </c>
      <c r="C106" s="12"/>
      <c r="D106" s="11"/>
      <c r="E106" s="86"/>
      <c r="F106" s="106"/>
      <c r="G106" s="170" t="str">
        <f t="shared" ref="G106:G107" si="84">IF(F106="","",E106*F106)</f>
        <v/>
      </c>
      <c r="H106" s="206" t="str">
        <f t="shared" si="82"/>
        <v/>
      </c>
      <c r="I106" s="190" t="str">
        <f t="shared" si="83"/>
        <v/>
      </c>
      <c r="J106" s="240" t="str">
        <f t="shared" si="73"/>
        <v/>
      </c>
      <c r="L106" s="1"/>
      <c r="M106" s="1"/>
      <c r="N106" s="1"/>
      <c r="O106" s="1"/>
      <c r="Q106" s="153"/>
      <c r="R106" s="153"/>
      <c r="S106" s="153"/>
      <c r="T106" s="153"/>
    </row>
    <row r="107" spans="1:20" x14ac:dyDescent="0.35">
      <c r="B107" s="11"/>
      <c r="C107" s="12"/>
      <c r="D107" s="11"/>
      <c r="E107" s="86"/>
      <c r="F107" s="106"/>
      <c r="G107" s="170" t="str">
        <f t="shared" si="84"/>
        <v/>
      </c>
      <c r="H107" s="206" t="str">
        <f t="shared" si="82"/>
        <v/>
      </c>
      <c r="I107" s="190" t="str">
        <f t="shared" si="83"/>
        <v/>
      </c>
      <c r="J107" s="240" t="str">
        <f t="shared" si="73"/>
        <v/>
      </c>
      <c r="L107" s="1"/>
      <c r="M107" s="1"/>
      <c r="N107" s="1"/>
      <c r="O107" s="1"/>
      <c r="Q107" s="153"/>
      <c r="R107" s="153"/>
      <c r="S107" s="153"/>
      <c r="T107" s="153"/>
    </row>
    <row r="108" spans="1:20" ht="1.9" customHeight="1" x14ac:dyDescent="0.35">
      <c r="B108" s="4"/>
      <c r="C108" s="5"/>
      <c r="D108" s="4"/>
      <c r="E108" s="80"/>
      <c r="F108" s="107"/>
      <c r="G108" s="171"/>
      <c r="H108" s="203"/>
      <c r="I108" s="188"/>
      <c r="J108" s="241" t="str">
        <f t="shared" si="73"/>
        <v/>
      </c>
      <c r="L108" s="1"/>
      <c r="M108" s="1"/>
      <c r="N108" s="1"/>
      <c r="O108" s="1"/>
      <c r="Q108" s="153"/>
      <c r="R108" s="153"/>
      <c r="S108" s="153"/>
      <c r="T108" s="153"/>
    </row>
    <row r="109" spans="1:20" ht="21" customHeight="1" thickBot="1" x14ac:dyDescent="0.4">
      <c r="A109" s="17"/>
      <c r="B109" s="29" t="s">
        <v>81</v>
      </c>
      <c r="C109" s="30" t="s">
        <v>87</v>
      </c>
      <c r="D109" s="90"/>
      <c r="E109" s="91"/>
      <c r="F109" s="110"/>
      <c r="G109" s="169">
        <f>SUM(G110:G113)</f>
        <v>0</v>
      </c>
      <c r="H109" s="202">
        <f>SUM(H110:H113)</f>
        <v>0</v>
      </c>
      <c r="I109" s="169">
        <f>G109+H109</f>
        <v>0</v>
      </c>
      <c r="J109" s="244" t="str">
        <f t="shared" si="73"/>
        <v/>
      </c>
      <c r="L109" s="1"/>
      <c r="M109" s="138">
        <f>G109</f>
        <v>0</v>
      </c>
      <c r="N109" s="138">
        <f>G109</f>
        <v>0</v>
      </c>
      <c r="O109" s="1"/>
      <c r="Q109" s="153"/>
      <c r="R109" s="139">
        <f>I109</f>
        <v>0</v>
      </c>
      <c r="S109" s="139">
        <f>I109</f>
        <v>0</v>
      </c>
      <c r="T109" s="153"/>
    </row>
    <row r="110" spans="1:20" ht="15" thickTop="1" x14ac:dyDescent="0.35">
      <c r="B110" s="11" t="s">
        <v>139</v>
      </c>
      <c r="C110" s="12"/>
      <c r="D110" s="11"/>
      <c r="E110" s="86"/>
      <c r="F110" s="106"/>
      <c r="G110" s="174" t="str">
        <f t="shared" ref="G110" si="85">IF(F110="","",E110*F110)</f>
        <v/>
      </c>
      <c r="H110" s="205" t="str">
        <f t="shared" ref="H110:H112" si="86">IF(G110="","","do tohoto pole vepište částku DPH ve výši max. 21 % z ceny bez DPH")</f>
        <v/>
      </c>
      <c r="I110" s="189" t="str">
        <f t="shared" ref="I110" si="87">IFERROR(G110+H110,"")</f>
        <v/>
      </c>
      <c r="J110" s="240" t="str">
        <f t="shared" ref="J110" si="88">IF(OR(G110="",G110=0),"",IF(ISERR(H110/G110*100),"je třeba dodplnit výši DPH",IF(H110/G110*100&gt;21,"zkontrolujte výši DPH, nesmí být vyšší než 21 %",IF(H110="do tohoto pole vepište částku DPH ve výši max. 21 % z ceny bez DPH","je třeba doplnit výši DPH",""))))</f>
        <v/>
      </c>
      <c r="L110" s="1"/>
      <c r="M110" s="1"/>
      <c r="N110" s="1"/>
      <c r="O110" s="1"/>
      <c r="Q110" s="153"/>
      <c r="R110" s="153"/>
      <c r="S110" s="153"/>
      <c r="T110" s="153"/>
    </row>
    <row r="111" spans="1:20" x14ac:dyDescent="0.35">
      <c r="B111" s="11" t="s">
        <v>140</v>
      </c>
      <c r="C111" s="12"/>
      <c r="D111" s="11"/>
      <c r="E111" s="86"/>
      <c r="F111" s="106"/>
      <c r="G111" s="170" t="str">
        <f t="shared" ref="G111:G112" si="89">IF(F111="","",E111*F111)</f>
        <v/>
      </c>
      <c r="H111" s="206" t="str">
        <f t="shared" si="86"/>
        <v/>
      </c>
      <c r="I111" s="190" t="str">
        <f t="shared" ref="I111:I112" si="90">IFERROR(G111+H111,"")</f>
        <v/>
      </c>
      <c r="J111" s="240" t="str">
        <f t="shared" si="73"/>
        <v/>
      </c>
      <c r="L111" s="1"/>
      <c r="M111" s="1"/>
      <c r="N111" s="1"/>
      <c r="O111" s="1"/>
      <c r="Q111" s="153"/>
      <c r="R111" s="153"/>
      <c r="S111" s="153"/>
      <c r="T111" s="153"/>
    </row>
    <row r="112" spans="1:20" x14ac:dyDescent="0.35">
      <c r="B112" s="11"/>
      <c r="C112" s="12"/>
      <c r="D112" s="11"/>
      <c r="E112" s="86"/>
      <c r="F112" s="106"/>
      <c r="G112" s="170" t="str">
        <f t="shared" si="89"/>
        <v/>
      </c>
      <c r="H112" s="206" t="str">
        <f t="shared" si="86"/>
        <v/>
      </c>
      <c r="I112" s="190" t="str">
        <f t="shared" si="90"/>
        <v/>
      </c>
      <c r="J112" s="240" t="str">
        <f t="shared" si="73"/>
        <v/>
      </c>
      <c r="L112" s="1"/>
      <c r="M112" s="1"/>
      <c r="N112" s="1"/>
      <c r="O112" s="1"/>
      <c r="Q112" s="153"/>
      <c r="R112" s="153"/>
      <c r="S112" s="153"/>
      <c r="T112" s="153"/>
    </row>
    <row r="113" spans="1:20" ht="2.65" customHeight="1" x14ac:dyDescent="0.35">
      <c r="A113" s="271"/>
      <c r="B113" s="4"/>
      <c r="C113" s="5"/>
      <c r="D113" s="4"/>
      <c r="E113" s="80"/>
      <c r="F113" s="107"/>
      <c r="G113" s="171"/>
      <c r="H113" s="203"/>
      <c r="I113" s="188"/>
      <c r="J113" s="241" t="str">
        <f t="shared" si="73"/>
        <v/>
      </c>
      <c r="L113" s="1"/>
      <c r="M113" s="1"/>
      <c r="N113" s="1"/>
      <c r="O113" s="1"/>
      <c r="Q113" s="153"/>
      <c r="R113" s="153"/>
      <c r="S113" s="153"/>
      <c r="T113" s="153"/>
    </row>
    <row r="114" spans="1:20" ht="21" customHeight="1" thickBot="1" x14ac:dyDescent="0.4">
      <c r="A114" s="271"/>
      <c r="B114" s="29" t="s">
        <v>94</v>
      </c>
      <c r="C114" s="30" t="s">
        <v>69</v>
      </c>
      <c r="D114" s="90"/>
      <c r="E114" s="91"/>
      <c r="F114" s="110"/>
      <c r="G114" s="169">
        <f>SUM(G115:G118)</f>
        <v>0</v>
      </c>
      <c r="H114" s="202">
        <f>SUM(H115:H118)</f>
        <v>0</v>
      </c>
      <c r="I114" s="169">
        <f>G114+H114</f>
        <v>0</v>
      </c>
      <c r="J114" s="244" t="str">
        <f t="shared" si="73"/>
        <v/>
      </c>
      <c r="L114" s="1"/>
      <c r="M114" s="138">
        <f>G114</f>
        <v>0</v>
      </c>
      <c r="N114" s="138">
        <f>G114</f>
        <v>0</v>
      </c>
      <c r="O114" s="1"/>
      <c r="Q114" s="153"/>
      <c r="R114" s="139">
        <f>I114</f>
        <v>0</v>
      </c>
      <c r="S114" s="139">
        <f>I114</f>
        <v>0</v>
      </c>
      <c r="T114" s="153"/>
    </row>
    <row r="115" spans="1:20" ht="15" thickTop="1" x14ac:dyDescent="0.35">
      <c r="B115" s="11" t="s">
        <v>141</v>
      </c>
      <c r="C115" s="12"/>
      <c r="D115" s="11"/>
      <c r="E115" s="86"/>
      <c r="F115" s="106"/>
      <c r="G115" s="174" t="str">
        <f t="shared" ref="G115" si="91">IF(F115="","",E115*F115)</f>
        <v/>
      </c>
      <c r="H115" s="205" t="str">
        <f t="shared" ref="H115:H117" si="92">IF(G115="","","do tohoto pole vepište částku DPH ve výši max. 21 % z ceny bez DPH")</f>
        <v/>
      </c>
      <c r="I115" s="189" t="str">
        <f t="shared" ref="I115" si="93">IFERROR(G115+H115,"")</f>
        <v/>
      </c>
      <c r="J115" s="240" t="str">
        <f t="shared" ref="J115" si="94">IF(OR(G115="",G115=0),"",IF(ISERR(H115/G115*100),"je třeba dodplnit výši DPH",IF(H115/G115*100&gt;21,"zkontrolujte výši DPH, nesmí být vyšší než 21 %",IF(H115="do tohoto pole vepište částku DPH ve výši max. 21 % z ceny bez DPH","je třeba doplnit výši DPH",""))))</f>
        <v/>
      </c>
      <c r="L115" s="1"/>
      <c r="M115" s="1"/>
      <c r="N115" s="1"/>
      <c r="O115" s="1"/>
      <c r="Q115" s="153"/>
      <c r="R115" s="153"/>
      <c r="S115" s="153"/>
      <c r="T115" s="153"/>
    </row>
    <row r="116" spans="1:20" x14ac:dyDescent="0.35">
      <c r="B116" s="11" t="s">
        <v>142</v>
      </c>
      <c r="C116" s="12"/>
      <c r="D116" s="11"/>
      <c r="E116" s="86"/>
      <c r="F116" s="106"/>
      <c r="G116" s="170" t="str">
        <f t="shared" ref="G116:G117" si="95">IF(F116="","",E116*F116)</f>
        <v/>
      </c>
      <c r="H116" s="206" t="str">
        <f t="shared" si="92"/>
        <v/>
      </c>
      <c r="I116" s="190" t="str">
        <f t="shared" ref="I116:I117" si="96">IFERROR(G116+H116,"")</f>
        <v/>
      </c>
      <c r="J116" s="240" t="str">
        <f t="shared" si="73"/>
        <v/>
      </c>
      <c r="L116" s="1"/>
      <c r="M116" s="1"/>
      <c r="N116" s="1"/>
      <c r="O116" s="1"/>
      <c r="Q116" s="153"/>
      <c r="R116" s="153"/>
      <c r="S116" s="153"/>
      <c r="T116" s="153"/>
    </row>
    <row r="117" spans="1:20" x14ac:dyDescent="0.35">
      <c r="B117" s="11"/>
      <c r="C117" s="12"/>
      <c r="D117" s="11"/>
      <c r="E117" s="86"/>
      <c r="F117" s="106"/>
      <c r="G117" s="170" t="str">
        <f t="shared" si="95"/>
        <v/>
      </c>
      <c r="H117" s="206" t="str">
        <f t="shared" si="92"/>
        <v/>
      </c>
      <c r="I117" s="190" t="str">
        <f t="shared" si="96"/>
        <v/>
      </c>
      <c r="J117" s="240" t="str">
        <f t="shared" si="73"/>
        <v/>
      </c>
      <c r="L117" s="1"/>
      <c r="M117" s="1"/>
      <c r="N117" s="1"/>
      <c r="O117" s="1"/>
      <c r="Q117" s="153"/>
      <c r="R117" s="153"/>
      <c r="S117" s="153"/>
      <c r="T117" s="153"/>
    </row>
    <row r="118" spans="1:20" ht="1.9" customHeight="1" x14ac:dyDescent="0.35">
      <c r="A118" s="271"/>
      <c r="B118" s="4"/>
      <c r="C118" s="5"/>
      <c r="D118" s="4"/>
      <c r="E118" s="80"/>
      <c r="F118" s="107"/>
      <c r="G118" s="171"/>
      <c r="H118" s="203"/>
      <c r="I118" s="188"/>
      <c r="J118" s="241" t="str">
        <f t="shared" si="73"/>
        <v/>
      </c>
      <c r="L118" s="1"/>
      <c r="M118" s="1"/>
      <c r="N118" s="1"/>
      <c r="O118" s="1"/>
      <c r="Q118" s="153"/>
      <c r="R118" s="153"/>
      <c r="S118" s="153"/>
      <c r="T118" s="153"/>
    </row>
    <row r="119" spans="1:20" ht="21.65" customHeight="1" thickBot="1" x14ac:dyDescent="0.4">
      <c r="A119" s="271"/>
      <c r="B119" s="29" t="s">
        <v>82</v>
      </c>
      <c r="C119" s="30" t="s">
        <v>70</v>
      </c>
      <c r="D119" s="90"/>
      <c r="E119" s="91"/>
      <c r="F119" s="110"/>
      <c r="G119" s="169">
        <f>SUM(G120:G123)</f>
        <v>0</v>
      </c>
      <c r="H119" s="202">
        <f>SUM(H120:H123)</f>
        <v>0</v>
      </c>
      <c r="I119" s="169">
        <f>G119+H119</f>
        <v>0</v>
      </c>
      <c r="J119" s="244" t="str">
        <f t="shared" si="73"/>
        <v/>
      </c>
      <c r="L119" s="1"/>
      <c r="M119" s="138">
        <f>G119</f>
        <v>0</v>
      </c>
      <c r="N119" s="138">
        <f>G119</f>
        <v>0</v>
      </c>
      <c r="O119" s="1"/>
      <c r="Q119" s="153"/>
      <c r="R119" s="139">
        <f>I119</f>
        <v>0</v>
      </c>
      <c r="S119" s="139">
        <f>I119</f>
        <v>0</v>
      </c>
      <c r="T119" s="153"/>
    </row>
    <row r="120" spans="1:20" ht="15" thickTop="1" x14ac:dyDescent="0.35">
      <c r="B120" s="11" t="s">
        <v>143</v>
      </c>
      <c r="C120" s="12"/>
      <c r="D120" s="11"/>
      <c r="E120" s="86"/>
      <c r="F120" s="106"/>
      <c r="G120" s="174" t="str">
        <f t="shared" ref="G120" si="97">IF(F120="","",E120*F120)</f>
        <v/>
      </c>
      <c r="H120" s="205" t="str">
        <f t="shared" ref="H120:H122" si="98">IF(G120="","","do tohoto pole vepište částku DPH ve výši max. 21 % z ceny bez DPH")</f>
        <v/>
      </c>
      <c r="I120" s="189" t="str">
        <f t="shared" ref="I120" si="99">IFERROR(G120+H120,"")</f>
        <v/>
      </c>
      <c r="J120" s="240" t="str">
        <f t="shared" ref="J120" si="100">IF(OR(G120="",G120=0),"",IF(ISERR(H120/G120*100),"je třeba dodplnit výši DPH",IF(H120/G120*100&gt;21,"zkontrolujte výši DPH, nesmí být vyšší než 21 %",IF(H120="do tohoto pole vepište částku DPH ve výši max. 21 % z ceny bez DPH","je třeba doplnit výši DPH",""))))</f>
        <v/>
      </c>
      <c r="L120" s="1"/>
      <c r="M120" s="1"/>
      <c r="N120" s="1"/>
      <c r="O120" s="1"/>
      <c r="Q120" s="153"/>
      <c r="R120" s="153"/>
      <c r="S120" s="153"/>
      <c r="T120" s="153"/>
    </row>
    <row r="121" spans="1:20" x14ac:dyDescent="0.35">
      <c r="B121" s="11" t="s">
        <v>144</v>
      </c>
      <c r="C121" s="12"/>
      <c r="D121" s="11"/>
      <c r="E121" s="86"/>
      <c r="F121" s="106"/>
      <c r="G121" s="170" t="str">
        <f t="shared" ref="G121:G122" si="101">IF(F121="","",E121*F121)</f>
        <v/>
      </c>
      <c r="H121" s="206" t="str">
        <f t="shared" si="98"/>
        <v/>
      </c>
      <c r="I121" s="190" t="str">
        <f t="shared" ref="I121:I122" si="102">IFERROR(G121+H121,"")</f>
        <v/>
      </c>
      <c r="J121" s="240" t="str">
        <f t="shared" si="73"/>
        <v/>
      </c>
      <c r="L121" s="1"/>
      <c r="M121" s="1"/>
      <c r="N121" s="1"/>
      <c r="O121" s="1"/>
      <c r="Q121" s="153"/>
      <c r="R121" s="153"/>
      <c r="S121" s="153"/>
      <c r="T121" s="153"/>
    </row>
    <row r="122" spans="1:20" x14ac:dyDescent="0.35">
      <c r="B122" s="11"/>
      <c r="C122" s="12"/>
      <c r="D122" s="11"/>
      <c r="E122" s="86"/>
      <c r="F122" s="106"/>
      <c r="G122" s="170" t="str">
        <f t="shared" si="101"/>
        <v/>
      </c>
      <c r="H122" s="206" t="str">
        <f t="shared" si="98"/>
        <v/>
      </c>
      <c r="I122" s="190" t="str">
        <f t="shared" si="102"/>
        <v/>
      </c>
      <c r="J122" s="240" t="str">
        <f t="shared" si="73"/>
        <v/>
      </c>
      <c r="L122" s="1"/>
      <c r="M122" s="1"/>
      <c r="N122" s="1"/>
      <c r="O122" s="1"/>
      <c r="Q122" s="153"/>
      <c r="R122" s="153"/>
      <c r="S122" s="153"/>
      <c r="T122" s="153"/>
    </row>
    <row r="123" spans="1:20" ht="1.9" customHeight="1" x14ac:dyDescent="0.35">
      <c r="A123" s="271"/>
      <c r="B123" s="4"/>
      <c r="C123" s="5"/>
      <c r="D123" s="4"/>
      <c r="E123" s="80"/>
      <c r="F123" s="107"/>
      <c r="G123" s="171"/>
      <c r="H123" s="203"/>
      <c r="I123" s="188"/>
      <c r="J123" s="241" t="str">
        <f t="shared" si="73"/>
        <v/>
      </c>
      <c r="L123" s="1"/>
      <c r="M123" s="1"/>
      <c r="N123" s="1"/>
      <c r="O123" s="1"/>
      <c r="Q123" s="153"/>
      <c r="R123" s="153"/>
      <c r="S123" s="153"/>
      <c r="T123" s="153"/>
    </row>
    <row r="124" spans="1:20" ht="29.5" thickBot="1" x14ac:dyDescent="0.4">
      <c r="A124" s="271"/>
      <c r="B124" s="29" t="s">
        <v>83</v>
      </c>
      <c r="C124" s="30" t="s">
        <v>88</v>
      </c>
      <c r="D124" s="90"/>
      <c r="E124" s="91"/>
      <c r="F124" s="110"/>
      <c r="G124" s="169">
        <f>SUM(G125:G129)</f>
        <v>0</v>
      </c>
      <c r="H124" s="202">
        <f>SUM(H125:H129)</f>
        <v>0</v>
      </c>
      <c r="I124" s="169">
        <f>G124+H124</f>
        <v>0</v>
      </c>
      <c r="J124" s="244" t="str">
        <f t="shared" si="73"/>
        <v/>
      </c>
      <c r="L124" s="138">
        <f>G124</f>
        <v>0</v>
      </c>
      <c r="M124" s="1"/>
      <c r="N124" s="138">
        <f>G124</f>
        <v>0</v>
      </c>
      <c r="O124" s="1"/>
      <c r="Q124" s="139">
        <f>I124</f>
        <v>0</v>
      </c>
      <c r="R124" s="153"/>
      <c r="S124" s="139">
        <f>I124</f>
        <v>0</v>
      </c>
      <c r="T124" s="153"/>
    </row>
    <row r="125" spans="1:20" ht="15" thickTop="1" x14ac:dyDescent="0.35">
      <c r="B125" s="11" t="s">
        <v>145</v>
      </c>
      <c r="C125" s="12"/>
      <c r="D125" s="11"/>
      <c r="E125" s="86"/>
      <c r="F125" s="106"/>
      <c r="G125" s="174" t="str">
        <f>IF(F125="","",E125*F125)</f>
        <v/>
      </c>
      <c r="H125" s="205" t="str">
        <f t="shared" ref="H125:H128" si="103">IF(G125="","","do tohoto pole vepište částku DPH ve výši max. 21 % z ceny bez DPH")</f>
        <v/>
      </c>
      <c r="I125" s="189" t="str">
        <f t="shared" ref="I125:I128" si="104">IFERROR(G125+H125,"")</f>
        <v/>
      </c>
      <c r="J125" s="240" t="str">
        <f t="shared" si="73"/>
        <v/>
      </c>
      <c r="L125" s="1"/>
      <c r="M125" s="1"/>
      <c r="N125" s="1"/>
      <c r="O125" s="1"/>
      <c r="Q125" s="153"/>
      <c r="R125" s="153"/>
      <c r="S125" s="153"/>
      <c r="T125" s="153"/>
    </row>
    <row r="126" spans="1:20" x14ac:dyDescent="0.35">
      <c r="B126" s="11" t="s">
        <v>146</v>
      </c>
      <c r="C126" s="12"/>
      <c r="D126" s="11"/>
      <c r="E126" s="86"/>
      <c r="F126" s="106"/>
      <c r="G126" s="170" t="str">
        <f t="shared" ref="G126:G128" si="105">IF(F126="","",E126*F126)</f>
        <v/>
      </c>
      <c r="H126" s="206" t="str">
        <f t="shared" si="103"/>
        <v/>
      </c>
      <c r="I126" s="190" t="str">
        <f t="shared" si="104"/>
        <v/>
      </c>
      <c r="J126" s="240" t="str">
        <f t="shared" si="73"/>
        <v/>
      </c>
      <c r="L126" s="1"/>
      <c r="M126" s="1"/>
      <c r="N126" s="1"/>
      <c r="O126" s="1"/>
      <c r="Q126" s="153"/>
      <c r="R126" s="153"/>
      <c r="S126" s="153"/>
      <c r="T126" s="153"/>
    </row>
    <row r="127" spans="1:20" x14ac:dyDescent="0.35">
      <c r="B127" s="11" t="s">
        <v>211</v>
      </c>
      <c r="C127" s="12"/>
      <c r="D127" s="11"/>
      <c r="E127" s="86"/>
      <c r="F127" s="106"/>
      <c r="G127" s="170" t="str">
        <f t="shared" ref="G127" si="106">IF(F127="","",E127*F127)</f>
        <v/>
      </c>
      <c r="H127" s="206" t="str">
        <f t="shared" si="103"/>
        <v/>
      </c>
      <c r="I127" s="190" t="str">
        <f t="shared" si="104"/>
        <v/>
      </c>
      <c r="J127" s="240" t="str">
        <f t="shared" si="73"/>
        <v/>
      </c>
      <c r="L127" s="1"/>
      <c r="M127" s="1"/>
      <c r="N127" s="1"/>
      <c r="O127" s="1"/>
      <c r="Q127" s="153"/>
      <c r="R127" s="153"/>
      <c r="S127" s="153"/>
      <c r="T127" s="153"/>
    </row>
    <row r="128" spans="1:20" x14ac:dyDescent="0.35">
      <c r="B128" s="11"/>
      <c r="C128" s="12"/>
      <c r="D128" s="11"/>
      <c r="E128" s="86"/>
      <c r="F128" s="106"/>
      <c r="G128" s="170" t="str">
        <f t="shared" si="105"/>
        <v/>
      </c>
      <c r="H128" s="206" t="str">
        <f t="shared" si="103"/>
        <v/>
      </c>
      <c r="I128" s="190" t="str">
        <f t="shared" si="104"/>
        <v/>
      </c>
      <c r="J128" s="240" t="str">
        <f t="shared" si="73"/>
        <v/>
      </c>
      <c r="L128" s="1"/>
      <c r="M128" s="1"/>
      <c r="N128" s="1"/>
      <c r="O128" s="1"/>
      <c r="Q128" s="153"/>
      <c r="R128" s="153"/>
      <c r="S128" s="153"/>
      <c r="T128" s="153"/>
    </row>
    <row r="129" spans="1:20" ht="1.9" customHeight="1" x14ac:dyDescent="0.35">
      <c r="A129" s="271"/>
      <c r="B129" s="4"/>
      <c r="C129" s="5"/>
      <c r="D129" s="4"/>
      <c r="E129" s="80"/>
      <c r="F129" s="107"/>
      <c r="G129" s="171"/>
      <c r="H129" s="203"/>
      <c r="I129" s="188"/>
      <c r="J129" s="241" t="str">
        <f t="shared" si="73"/>
        <v/>
      </c>
      <c r="L129" s="1"/>
      <c r="M129" s="1"/>
      <c r="N129" s="1"/>
      <c r="O129" s="1"/>
      <c r="Q129" s="153"/>
      <c r="R129" s="153"/>
      <c r="S129" s="153"/>
      <c r="T129" s="153"/>
    </row>
    <row r="130" spans="1:20" ht="29.5" thickBot="1" x14ac:dyDescent="0.4">
      <c r="A130" s="271"/>
      <c r="B130" s="29" t="s">
        <v>84</v>
      </c>
      <c r="C130" s="30" t="s">
        <v>89</v>
      </c>
      <c r="D130" s="90"/>
      <c r="E130" s="91"/>
      <c r="F130" s="110"/>
      <c r="G130" s="169">
        <f>SUM(G131:G135)</f>
        <v>0</v>
      </c>
      <c r="H130" s="202">
        <f>SUM(H131:H135)</f>
        <v>0</v>
      </c>
      <c r="I130" s="169">
        <f>G130+H130</f>
        <v>0</v>
      </c>
      <c r="J130" s="244" t="str">
        <f t="shared" si="73"/>
        <v/>
      </c>
      <c r="L130" s="1"/>
      <c r="M130" s="138">
        <f>G130</f>
        <v>0</v>
      </c>
      <c r="N130" s="138">
        <f>G130</f>
        <v>0</v>
      </c>
      <c r="O130" s="1"/>
      <c r="Q130" s="153"/>
      <c r="R130" s="139">
        <f>I130</f>
        <v>0</v>
      </c>
      <c r="S130" s="139">
        <f>I130</f>
        <v>0</v>
      </c>
      <c r="T130" s="153"/>
    </row>
    <row r="131" spans="1:20" ht="15" thickTop="1" x14ac:dyDescent="0.35">
      <c r="B131" s="11" t="s">
        <v>147</v>
      </c>
      <c r="C131" s="12"/>
      <c r="D131" s="11"/>
      <c r="E131" s="86"/>
      <c r="F131" s="106"/>
      <c r="G131" s="174" t="str">
        <f t="shared" ref="G131" si="107">IF(F131="","",E131*F131)</f>
        <v/>
      </c>
      <c r="H131" s="205" t="str">
        <f t="shared" ref="H131:H134" si="108">IF(G131="","","do tohoto pole vepište částku DPH ve výši max. 21 % z ceny bez DPH")</f>
        <v/>
      </c>
      <c r="I131" s="189" t="str">
        <f t="shared" ref="I131" si="109">IFERROR(G131+H131,"")</f>
        <v/>
      </c>
      <c r="J131" s="240" t="str">
        <f t="shared" ref="J131" si="110">IF(OR(G131="",G131=0),"",IF(ISERR(H131/G131*100),"je třeba dodplnit výši DPH",IF(H131/G131*100&gt;21,"zkontrolujte výši DPH, nesmí být vyšší než 21 %",IF(H131="do tohoto pole vepište částku DPH ve výši max. 21 % z ceny bez DPH","je třeba doplnit výši DPH",""))))</f>
        <v/>
      </c>
      <c r="L131" s="1"/>
      <c r="M131" s="1"/>
      <c r="N131" s="1"/>
      <c r="O131" s="1"/>
      <c r="Q131" s="153"/>
      <c r="R131" s="153"/>
      <c r="S131" s="153"/>
      <c r="T131" s="153"/>
    </row>
    <row r="132" spans="1:20" x14ac:dyDescent="0.35">
      <c r="B132" s="11" t="s">
        <v>148</v>
      </c>
      <c r="C132" s="12"/>
      <c r="D132" s="11"/>
      <c r="E132" s="86"/>
      <c r="F132" s="106"/>
      <c r="G132" s="170" t="str">
        <f t="shared" ref="G132:G134" si="111">IF(F132="","",E132*F132)</f>
        <v/>
      </c>
      <c r="H132" s="206" t="str">
        <f t="shared" si="108"/>
        <v/>
      </c>
      <c r="I132" s="190" t="str">
        <f t="shared" ref="I132:I134" si="112">IFERROR(G132+H132,"")</f>
        <v/>
      </c>
      <c r="J132" s="240" t="str">
        <f t="shared" si="73"/>
        <v/>
      </c>
      <c r="L132" s="1"/>
      <c r="M132" s="1"/>
      <c r="N132" s="1"/>
      <c r="O132" s="1"/>
      <c r="Q132" s="153"/>
      <c r="R132" s="153"/>
      <c r="S132" s="153"/>
      <c r="T132" s="153"/>
    </row>
    <row r="133" spans="1:20" x14ac:dyDescent="0.35">
      <c r="B133" s="11" t="s">
        <v>212</v>
      </c>
      <c r="C133" s="12"/>
      <c r="D133" s="11"/>
      <c r="E133" s="86"/>
      <c r="F133" s="106"/>
      <c r="G133" s="170" t="str">
        <f t="shared" ref="G133" si="113">IF(F133="","",E133*F133)</f>
        <v/>
      </c>
      <c r="H133" s="206" t="str">
        <f t="shared" si="108"/>
        <v/>
      </c>
      <c r="I133" s="190" t="str">
        <f t="shared" si="112"/>
        <v/>
      </c>
      <c r="J133" s="240" t="str">
        <f t="shared" si="73"/>
        <v/>
      </c>
      <c r="L133" s="1"/>
      <c r="M133" s="1"/>
      <c r="N133" s="1"/>
      <c r="O133" s="1"/>
      <c r="Q133" s="153"/>
      <c r="R133" s="153"/>
      <c r="S133" s="153"/>
      <c r="T133" s="153"/>
    </row>
    <row r="134" spans="1:20" x14ac:dyDescent="0.35">
      <c r="B134" s="11"/>
      <c r="C134" s="12"/>
      <c r="D134" s="11"/>
      <c r="E134" s="86"/>
      <c r="F134" s="106"/>
      <c r="G134" s="170" t="str">
        <f t="shared" si="111"/>
        <v/>
      </c>
      <c r="H134" s="206" t="str">
        <f t="shared" si="108"/>
        <v/>
      </c>
      <c r="I134" s="190" t="str">
        <f t="shared" si="112"/>
        <v/>
      </c>
      <c r="J134" s="240" t="str">
        <f t="shared" si="73"/>
        <v/>
      </c>
      <c r="L134" s="1"/>
      <c r="M134" s="1"/>
      <c r="N134" s="1"/>
      <c r="O134" s="1"/>
      <c r="Q134" s="153"/>
      <c r="R134" s="153"/>
      <c r="S134" s="153"/>
      <c r="T134" s="153"/>
    </row>
    <row r="135" spans="1:20" ht="1.9" customHeight="1" x14ac:dyDescent="0.35">
      <c r="A135" s="271"/>
      <c r="B135" s="4"/>
      <c r="C135" s="5"/>
      <c r="D135" s="4"/>
      <c r="E135" s="80"/>
      <c r="F135" s="107"/>
      <c r="G135" s="171"/>
      <c r="H135" s="203"/>
      <c r="I135" s="188"/>
      <c r="J135" s="241" t="str">
        <f t="shared" si="73"/>
        <v/>
      </c>
      <c r="L135" s="1"/>
      <c r="M135" s="1"/>
      <c r="N135" s="1"/>
      <c r="O135" s="1"/>
      <c r="Q135" s="153"/>
      <c r="R135" s="153"/>
      <c r="S135" s="153"/>
      <c r="T135" s="153"/>
    </row>
    <row r="136" spans="1:20" ht="29.5" thickBot="1" x14ac:dyDescent="0.4">
      <c r="A136" s="271"/>
      <c r="B136" s="29" t="s">
        <v>85</v>
      </c>
      <c r="C136" s="30" t="s">
        <v>90</v>
      </c>
      <c r="D136" s="90"/>
      <c r="E136" s="91"/>
      <c r="F136" s="110"/>
      <c r="G136" s="169">
        <f>SUM(G137:G141)</f>
        <v>0</v>
      </c>
      <c r="H136" s="202">
        <f>SUM(H137:H141)</f>
        <v>0</v>
      </c>
      <c r="I136" s="169">
        <f>G136+H136</f>
        <v>0</v>
      </c>
      <c r="J136" s="244" t="str">
        <f t="shared" si="73"/>
        <v/>
      </c>
      <c r="L136" s="138">
        <f>G136</f>
        <v>0</v>
      </c>
      <c r="M136" s="1"/>
      <c r="N136" s="138">
        <f>G136</f>
        <v>0</v>
      </c>
      <c r="O136" s="1"/>
      <c r="Q136" s="139">
        <f>I136</f>
        <v>0</v>
      </c>
      <c r="R136" s="153"/>
      <c r="S136" s="139">
        <f>I136</f>
        <v>0</v>
      </c>
      <c r="T136" s="153"/>
    </row>
    <row r="137" spans="1:20" ht="15" thickTop="1" x14ac:dyDescent="0.35">
      <c r="B137" s="11" t="s">
        <v>149</v>
      </c>
      <c r="C137" s="12"/>
      <c r="D137" s="11"/>
      <c r="E137" s="86"/>
      <c r="F137" s="106"/>
      <c r="G137" s="174" t="str">
        <f>IF(F137="","",E137*F137)</f>
        <v/>
      </c>
      <c r="H137" s="205"/>
      <c r="I137" s="189" t="str">
        <f t="shared" ref="I137:I140" si="114">IFERROR(G137+H137,"")</f>
        <v/>
      </c>
      <c r="J137" s="240" t="str">
        <f t="shared" si="73"/>
        <v/>
      </c>
      <c r="L137" s="1"/>
      <c r="M137" s="1"/>
      <c r="N137" s="1"/>
      <c r="O137" s="1"/>
      <c r="Q137" s="153"/>
      <c r="R137" s="153"/>
      <c r="S137" s="153"/>
      <c r="T137" s="153"/>
    </row>
    <row r="138" spans="1:20" x14ac:dyDescent="0.35">
      <c r="B138" s="11" t="s">
        <v>150</v>
      </c>
      <c r="C138" s="12"/>
      <c r="D138" s="11"/>
      <c r="E138" s="86"/>
      <c r="F138" s="106"/>
      <c r="G138" s="170" t="str">
        <f t="shared" ref="G138:G140" si="115">IF(F138="","",E138*F138)</f>
        <v/>
      </c>
      <c r="H138" s="206" t="str">
        <f t="shared" ref="H138:H140" si="116">IF(G138="","","do tohoto pole vepište částku DPH ve výši max. 21 % z ceny bez DPH")</f>
        <v/>
      </c>
      <c r="I138" s="190" t="str">
        <f t="shared" si="114"/>
        <v/>
      </c>
      <c r="J138" s="240" t="str">
        <f t="shared" si="73"/>
        <v/>
      </c>
      <c r="L138" s="1"/>
      <c r="M138" s="1"/>
      <c r="N138" s="1"/>
      <c r="O138" s="1"/>
      <c r="Q138" s="153"/>
      <c r="R138" s="153"/>
      <c r="S138" s="153"/>
      <c r="T138" s="153"/>
    </row>
    <row r="139" spans="1:20" x14ac:dyDescent="0.35">
      <c r="B139" s="11" t="s">
        <v>213</v>
      </c>
      <c r="C139" s="12"/>
      <c r="D139" s="11"/>
      <c r="E139" s="86"/>
      <c r="F139" s="106"/>
      <c r="G139" s="170" t="str">
        <f t="shared" ref="G139" si="117">IF(F139="","",E139*F139)</f>
        <v/>
      </c>
      <c r="H139" s="206" t="str">
        <f t="shared" si="116"/>
        <v/>
      </c>
      <c r="I139" s="190" t="str">
        <f t="shared" si="114"/>
        <v/>
      </c>
      <c r="J139" s="240" t="str">
        <f t="shared" si="73"/>
        <v/>
      </c>
      <c r="L139" s="1"/>
      <c r="M139" s="1"/>
      <c r="N139" s="1"/>
      <c r="O139" s="1"/>
      <c r="Q139" s="153"/>
      <c r="R139" s="153"/>
      <c r="S139" s="153"/>
      <c r="T139" s="153"/>
    </row>
    <row r="140" spans="1:20" x14ac:dyDescent="0.35">
      <c r="B140" s="11"/>
      <c r="C140" s="12"/>
      <c r="D140" s="11"/>
      <c r="E140" s="86"/>
      <c r="F140" s="106"/>
      <c r="G140" s="170" t="str">
        <f t="shared" si="115"/>
        <v/>
      </c>
      <c r="H140" s="206" t="str">
        <f t="shared" si="116"/>
        <v/>
      </c>
      <c r="I140" s="190" t="str">
        <f t="shared" si="114"/>
        <v/>
      </c>
      <c r="J140" s="240" t="str">
        <f t="shared" si="73"/>
        <v/>
      </c>
      <c r="L140" s="1"/>
      <c r="M140" s="1"/>
      <c r="N140" s="1"/>
      <c r="O140" s="1"/>
      <c r="Q140" s="153"/>
      <c r="R140" s="153"/>
      <c r="S140" s="153"/>
      <c r="T140" s="153"/>
    </row>
    <row r="141" spans="1:20" ht="1.9" customHeight="1" x14ac:dyDescent="0.35">
      <c r="A141" s="271"/>
      <c r="B141" s="4"/>
      <c r="C141" s="5"/>
      <c r="D141" s="4"/>
      <c r="E141" s="80"/>
      <c r="F141" s="107"/>
      <c r="G141" s="171"/>
      <c r="H141" s="203"/>
      <c r="I141" s="188"/>
      <c r="J141" s="241" t="str">
        <f t="shared" si="73"/>
        <v/>
      </c>
      <c r="L141" s="1"/>
      <c r="M141" s="1"/>
      <c r="N141" s="1"/>
      <c r="O141" s="1"/>
      <c r="Q141" s="153"/>
      <c r="R141" s="153"/>
      <c r="S141" s="153"/>
      <c r="T141" s="153"/>
    </row>
    <row r="142" spans="1:20" ht="29.5" thickBot="1" x14ac:dyDescent="0.4">
      <c r="A142" s="271"/>
      <c r="B142" s="29" t="s">
        <v>86</v>
      </c>
      <c r="C142" s="30" t="s">
        <v>91</v>
      </c>
      <c r="D142" s="90"/>
      <c r="E142" s="91"/>
      <c r="F142" s="110"/>
      <c r="G142" s="169">
        <f>SUM(G143:G147)</f>
        <v>0</v>
      </c>
      <c r="H142" s="202">
        <f>SUM(H143:H147)</f>
        <v>0</v>
      </c>
      <c r="I142" s="169">
        <f>G142+H142</f>
        <v>0</v>
      </c>
      <c r="J142" s="244" t="str">
        <f t="shared" si="73"/>
        <v/>
      </c>
      <c r="L142" s="1"/>
      <c r="M142" s="138">
        <f>G142</f>
        <v>0</v>
      </c>
      <c r="N142" s="138">
        <f>G142</f>
        <v>0</v>
      </c>
      <c r="O142" s="1"/>
      <c r="Q142" s="153"/>
      <c r="R142" s="139">
        <f>I142</f>
        <v>0</v>
      </c>
      <c r="S142" s="139">
        <f>I142</f>
        <v>0</v>
      </c>
      <c r="T142" s="153"/>
    </row>
    <row r="143" spans="1:20" ht="15" thickTop="1" x14ac:dyDescent="0.35">
      <c r="B143" s="11" t="s">
        <v>151</v>
      </c>
      <c r="C143" s="12"/>
      <c r="D143" s="11"/>
      <c r="E143" s="86"/>
      <c r="F143" s="106"/>
      <c r="G143" s="174" t="str">
        <f t="shared" ref="G143" si="118">IF(F143="","",E143*F143)</f>
        <v/>
      </c>
      <c r="H143" s="205" t="str">
        <f t="shared" ref="H143:H146" si="119">IF(G143="","","do tohoto pole vepište částku DPH ve výši max. 21 % z ceny bez DPH")</f>
        <v/>
      </c>
      <c r="I143" s="189" t="str">
        <f t="shared" ref="I143" si="120">IFERROR(G143+H143,"")</f>
        <v/>
      </c>
      <c r="J143" s="240" t="str">
        <f t="shared" ref="J143" si="121">IF(OR(G143="",G143=0),"",IF(ISERR(H143/G143*100),"je třeba dodplnit výši DPH",IF(H143/G143*100&gt;21,"zkontrolujte výši DPH, nesmí být vyšší než 21 %",IF(H143="do tohoto pole vepište částku DPH ve výši max. 21 % z ceny bez DPH","je třeba doplnit výši DPH",""))))</f>
        <v/>
      </c>
      <c r="L143" s="1"/>
      <c r="M143" s="1"/>
      <c r="N143" s="1"/>
      <c r="O143" s="1"/>
      <c r="Q143" s="153"/>
      <c r="R143" s="153"/>
      <c r="S143" s="153"/>
      <c r="T143" s="153"/>
    </row>
    <row r="144" spans="1:20" x14ac:dyDescent="0.35">
      <c r="B144" s="11" t="s">
        <v>152</v>
      </c>
      <c r="C144" s="12"/>
      <c r="D144" s="11"/>
      <c r="E144" s="86"/>
      <c r="F144" s="106"/>
      <c r="G144" s="170" t="str">
        <f t="shared" ref="G144:G146" si="122">IF(F144="","",E144*F144)</f>
        <v/>
      </c>
      <c r="H144" s="206" t="str">
        <f t="shared" si="119"/>
        <v/>
      </c>
      <c r="I144" s="190" t="str">
        <f t="shared" ref="I144:I146" si="123">IFERROR(G144+H144,"")</f>
        <v/>
      </c>
      <c r="J144" s="240" t="str">
        <f t="shared" si="73"/>
        <v/>
      </c>
      <c r="L144" s="1"/>
      <c r="M144" s="1"/>
      <c r="N144" s="1"/>
      <c r="O144" s="1"/>
      <c r="Q144" s="153"/>
      <c r="R144" s="153"/>
      <c r="S144" s="153"/>
      <c r="T144" s="153"/>
    </row>
    <row r="145" spans="1:20" x14ac:dyDescent="0.35">
      <c r="B145" s="11" t="s">
        <v>214</v>
      </c>
      <c r="C145" s="12"/>
      <c r="D145" s="11"/>
      <c r="E145" s="86"/>
      <c r="F145" s="106"/>
      <c r="G145" s="170" t="str">
        <f t="shared" ref="G145" si="124">IF(F145="","",E145*F145)</f>
        <v/>
      </c>
      <c r="H145" s="206" t="str">
        <f t="shared" si="119"/>
        <v/>
      </c>
      <c r="I145" s="190" t="str">
        <f t="shared" si="123"/>
        <v/>
      </c>
      <c r="J145" s="240" t="str">
        <f t="shared" si="73"/>
        <v/>
      </c>
      <c r="L145" s="1"/>
      <c r="M145" s="1"/>
      <c r="N145" s="1"/>
      <c r="O145" s="1"/>
      <c r="Q145" s="153"/>
      <c r="R145" s="153"/>
      <c r="S145" s="153"/>
      <c r="T145" s="153"/>
    </row>
    <row r="146" spans="1:20" x14ac:dyDescent="0.35">
      <c r="B146" s="11"/>
      <c r="C146" s="12"/>
      <c r="D146" s="11"/>
      <c r="E146" s="86"/>
      <c r="F146" s="106"/>
      <c r="G146" s="170" t="str">
        <f t="shared" si="122"/>
        <v/>
      </c>
      <c r="H146" s="206" t="str">
        <f t="shared" si="119"/>
        <v/>
      </c>
      <c r="I146" s="190" t="str">
        <f t="shared" si="123"/>
        <v/>
      </c>
      <c r="J146" s="240" t="str">
        <f t="shared" si="73"/>
        <v/>
      </c>
      <c r="L146" s="1"/>
      <c r="M146" s="1"/>
      <c r="N146" s="1"/>
      <c r="O146" s="1"/>
      <c r="Q146" s="153"/>
      <c r="R146" s="153"/>
      <c r="S146" s="153"/>
      <c r="T146" s="153"/>
    </row>
    <row r="147" spans="1:20" ht="1.9" customHeight="1" x14ac:dyDescent="0.35">
      <c r="A147" s="271"/>
      <c r="B147" s="4"/>
      <c r="C147" s="5"/>
      <c r="D147" s="4"/>
      <c r="E147" s="80"/>
      <c r="F147" s="107"/>
      <c r="G147" s="171"/>
      <c r="H147" s="203"/>
      <c r="I147" s="188"/>
      <c r="J147" s="241" t="str">
        <f t="shared" si="73"/>
        <v/>
      </c>
      <c r="L147" s="1"/>
      <c r="M147" s="1"/>
      <c r="N147" s="1"/>
      <c r="O147" s="1"/>
      <c r="Q147" s="153"/>
      <c r="R147" s="153"/>
      <c r="S147" s="153"/>
      <c r="T147" s="153"/>
    </row>
    <row r="148" spans="1:20" ht="29.5" thickBot="1" x14ac:dyDescent="0.4">
      <c r="A148" s="271"/>
      <c r="B148" s="36" t="s">
        <v>48</v>
      </c>
      <c r="C148" s="37" t="s">
        <v>163</v>
      </c>
      <c r="D148" s="37"/>
      <c r="E148" s="37"/>
      <c r="F148" s="115"/>
      <c r="G148" s="179">
        <f>G149+G154</f>
        <v>0</v>
      </c>
      <c r="H148" s="207">
        <f>H149+H154</f>
        <v>0</v>
      </c>
      <c r="I148" s="179">
        <f>G148+H148</f>
        <v>0</v>
      </c>
      <c r="J148" s="248" t="str">
        <f t="shared" si="73"/>
        <v/>
      </c>
      <c r="L148" s="1"/>
      <c r="M148" s="1"/>
      <c r="N148" s="1"/>
      <c r="O148" s="1"/>
      <c r="Q148" s="153"/>
      <c r="R148" s="153"/>
      <c r="S148" s="153"/>
      <c r="T148" s="153"/>
    </row>
    <row r="149" spans="1:20" ht="15.5" thickTop="1" thickBot="1" x14ac:dyDescent="0.4">
      <c r="A149" s="17"/>
      <c r="B149" s="34" t="s">
        <v>49</v>
      </c>
      <c r="C149" s="35" t="s">
        <v>23</v>
      </c>
      <c r="D149" s="95"/>
      <c r="E149" s="96"/>
      <c r="F149" s="116"/>
      <c r="G149" s="165">
        <f>SUM(G150:G153)</f>
        <v>0</v>
      </c>
      <c r="H149" s="208">
        <f>SUM(H150:H153)</f>
        <v>0</v>
      </c>
      <c r="I149" s="176">
        <f>G149+H149</f>
        <v>0</v>
      </c>
      <c r="J149" s="249" t="str">
        <f t="shared" si="73"/>
        <v/>
      </c>
      <c r="L149" s="138">
        <f>G149</f>
        <v>0</v>
      </c>
      <c r="M149" s="1"/>
      <c r="N149" s="138">
        <f>G149</f>
        <v>0</v>
      </c>
      <c r="O149" s="1"/>
      <c r="Q149" s="139">
        <f>I149</f>
        <v>0</v>
      </c>
      <c r="R149" s="153"/>
      <c r="S149" s="139">
        <f>I149</f>
        <v>0</v>
      </c>
      <c r="T149" s="153"/>
    </row>
    <row r="150" spans="1:20" ht="15" thickTop="1" x14ac:dyDescent="0.35">
      <c r="B150" s="11" t="s">
        <v>153</v>
      </c>
      <c r="C150" s="12"/>
      <c r="D150" s="11"/>
      <c r="E150" s="86"/>
      <c r="F150" s="106"/>
      <c r="G150" s="174" t="str">
        <f>IF(F150="","",E150*F150)</f>
        <v/>
      </c>
      <c r="H150" s="205" t="str">
        <f t="shared" ref="H150:H152" si="125">IF(G150="","","do tohoto pole vepište částku DPH ve výši max. 21 % z ceny bez DPH")</f>
        <v/>
      </c>
      <c r="I150" s="189" t="str">
        <f t="shared" ref="I150:I152" si="126">IFERROR(G150+H150,"")</f>
        <v/>
      </c>
      <c r="J150" s="240" t="str">
        <f t="shared" si="73"/>
        <v/>
      </c>
      <c r="L150" s="1"/>
      <c r="M150" s="1"/>
      <c r="N150" s="1"/>
      <c r="O150" s="1"/>
      <c r="Q150" s="153"/>
      <c r="R150" s="153"/>
      <c r="S150" s="153"/>
      <c r="T150" s="153"/>
    </row>
    <row r="151" spans="1:20" x14ac:dyDescent="0.35">
      <c r="B151" s="11" t="s">
        <v>154</v>
      </c>
      <c r="C151" s="12"/>
      <c r="D151" s="11"/>
      <c r="E151" s="86"/>
      <c r="F151" s="106"/>
      <c r="G151" s="170" t="str">
        <f t="shared" ref="G151:G152" si="127">IF(F151="","",E151*F151)</f>
        <v/>
      </c>
      <c r="H151" s="206" t="str">
        <f t="shared" si="125"/>
        <v/>
      </c>
      <c r="I151" s="190" t="str">
        <f t="shared" si="126"/>
        <v/>
      </c>
      <c r="J151" s="240" t="str">
        <f t="shared" si="73"/>
        <v/>
      </c>
      <c r="L151" s="1"/>
      <c r="M151" s="1"/>
      <c r="N151" s="1"/>
      <c r="O151" s="1"/>
      <c r="Q151" s="153"/>
      <c r="R151" s="153"/>
      <c r="S151" s="153"/>
      <c r="T151" s="153"/>
    </row>
    <row r="152" spans="1:20" x14ac:dyDescent="0.35">
      <c r="B152" s="11"/>
      <c r="C152" s="12"/>
      <c r="D152" s="11"/>
      <c r="E152" s="86"/>
      <c r="F152" s="106"/>
      <c r="G152" s="170" t="str">
        <f t="shared" si="127"/>
        <v/>
      </c>
      <c r="H152" s="206" t="str">
        <f t="shared" si="125"/>
        <v/>
      </c>
      <c r="I152" s="190" t="str">
        <f t="shared" si="126"/>
        <v/>
      </c>
      <c r="J152" s="240" t="str">
        <f t="shared" si="73"/>
        <v/>
      </c>
      <c r="L152" s="1"/>
      <c r="M152" s="1"/>
      <c r="N152" s="1"/>
      <c r="O152" s="1"/>
      <c r="Q152" s="153"/>
      <c r="R152" s="153"/>
      <c r="S152" s="153"/>
      <c r="T152" s="153"/>
    </row>
    <row r="153" spans="1:20" ht="1.9" customHeight="1" x14ac:dyDescent="0.35">
      <c r="A153" s="271"/>
      <c r="B153" s="4"/>
      <c r="C153" s="5"/>
      <c r="D153" s="4"/>
      <c r="E153" s="80"/>
      <c r="F153" s="107"/>
      <c r="G153" s="171"/>
      <c r="H153" s="203"/>
      <c r="I153" s="188"/>
      <c r="J153" s="241" t="str">
        <f t="shared" si="73"/>
        <v/>
      </c>
      <c r="L153" s="1"/>
      <c r="M153" s="1"/>
      <c r="N153" s="1"/>
      <c r="O153" s="1"/>
      <c r="Q153" s="153"/>
      <c r="R153" s="153"/>
      <c r="S153" s="153"/>
      <c r="T153" s="153"/>
    </row>
    <row r="154" spans="1:20" ht="15" thickBot="1" x14ac:dyDescent="0.4">
      <c r="A154" s="271"/>
      <c r="B154" s="29" t="s">
        <v>50</v>
      </c>
      <c r="C154" s="30" t="s">
        <v>24</v>
      </c>
      <c r="D154" s="90"/>
      <c r="E154" s="91"/>
      <c r="F154" s="110"/>
      <c r="G154" s="169">
        <f>SUM(G155:G158)</f>
        <v>0</v>
      </c>
      <c r="H154" s="202">
        <f>SUM(H155:H158)</f>
        <v>0</v>
      </c>
      <c r="I154" s="169">
        <f>G154+H154</f>
        <v>0</v>
      </c>
      <c r="J154" s="244" t="str">
        <f t="shared" si="73"/>
        <v/>
      </c>
      <c r="K154" s="124"/>
      <c r="L154" s="1"/>
      <c r="M154" s="138">
        <f>G154</f>
        <v>0</v>
      </c>
      <c r="N154" s="138">
        <f>G154</f>
        <v>0</v>
      </c>
      <c r="O154" s="1"/>
      <c r="Q154" s="153"/>
      <c r="R154" s="139">
        <f>I154</f>
        <v>0</v>
      </c>
      <c r="S154" s="139">
        <f>I154</f>
        <v>0</v>
      </c>
      <c r="T154" s="153"/>
    </row>
    <row r="155" spans="1:20" ht="15" thickTop="1" x14ac:dyDescent="0.35">
      <c r="B155" s="11" t="s">
        <v>155</v>
      </c>
      <c r="C155" s="12"/>
      <c r="D155" s="11"/>
      <c r="E155" s="86"/>
      <c r="F155" s="106"/>
      <c r="G155" s="174" t="str">
        <f>IF(F155="","",E155*F155)</f>
        <v/>
      </c>
      <c r="H155" s="205" t="str">
        <f t="shared" ref="H155:H157" si="128">IF(G155="","","do tohoto pole vepište částku DPH ve výši max. 21 % z ceny bez DPH")</f>
        <v/>
      </c>
      <c r="I155" s="189" t="str">
        <f t="shared" ref="I155:I157" si="129">IFERROR(G155+H155,"")</f>
        <v/>
      </c>
      <c r="J155" s="240" t="str">
        <f t="shared" si="73"/>
        <v/>
      </c>
      <c r="K155" s="124"/>
      <c r="L155" s="1"/>
      <c r="M155" s="1"/>
      <c r="N155" s="1"/>
      <c r="O155" s="1"/>
      <c r="Q155" s="153"/>
      <c r="R155" s="153"/>
      <c r="S155" s="153"/>
      <c r="T155" s="153"/>
    </row>
    <row r="156" spans="1:20" x14ac:dyDescent="0.35">
      <c r="B156" s="11" t="s">
        <v>156</v>
      </c>
      <c r="C156" s="12"/>
      <c r="D156" s="11"/>
      <c r="E156" s="86"/>
      <c r="F156" s="106"/>
      <c r="G156" s="170" t="str">
        <f t="shared" ref="G156:G157" si="130">IF(F156="","",E156*F156)</f>
        <v/>
      </c>
      <c r="H156" s="206" t="str">
        <f t="shared" si="128"/>
        <v/>
      </c>
      <c r="I156" s="190" t="str">
        <f t="shared" si="129"/>
        <v/>
      </c>
      <c r="J156" s="240" t="str">
        <f t="shared" si="73"/>
        <v/>
      </c>
      <c r="K156" s="124"/>
      <c r="L156" s="1"/>
      <c r="M156" s="1"/>
      <c r="N156" s="1"/>
      <c r="O156" s="1"/>
      <c r="Q156" s="153"/>
      <c r="R156" s="153"/>
      <c r="S156" s="153"/>
      <c r="T156" s="153"/>
    </row>
    <row r="157" spans="1:20" x14ac:dyDescent="0.35">
      <c r="B157" s="11"/>
      <c r="C157" s="12"/>
      <c r="D157" s="11"/>
      <c r="E157" s="86"/>
      <c r="F157" s="106"/>
      <c r="G157" s="170" t="str">
        <f t="shared" si="130"/>
        <v/>
      </c>
      <c r="H157" s="206" t="str">
        <f t="shared" si="128"/>
        <v/>
      </c>
      <c r="I157" s="190" t="str">
        <f t="shared" si="129"/>
        <v/>
      </c>
      <c r="J157" s="240" t="str">
        <f t="shared" si="73"/>
        <v/>
      </c>
      <c r="K157" s="124"/>
      <c r="L157" s="1"/>
      <c r="M157" s="1"/>
      <c r="N157" s="1"/>
      <c r="O157" s="1"/>
      <c r="Q157" s="153"/>
      <c r="R157" s="153"/>
      <c r="S157" s="153"/>
      <c r="T157" s="153"/>
    </row>
    <row r="158" spans="1:20" ht="1.9" customHeight="1" x14ac:dyDescent="0.35">
      <c r="A158" s="271"/>
      <c r="B158" s="4"/>
      <c r="C158" s="5"/>
      <c r="D158" s="4"/>
      <c r="E158" s="80"/>
      <c r="F158" s="107"/>
      <c r="G158" s="171"/>
      <c r="H158" s="203"/>
      <c r="I158" s="188"/>
      <c r="J158" s="241" t="str">
        <f t="shared" ref="J158:J214" si="131">IF(OR(G158="",G158=0),"",IF(ISERR(H158/G158*100),"je třeba dodplnit výši DPH",IF(H158/G158*100&gt;21,"zkontrolujte výši DPH, nesmí být vyšší než 21 %",IF(H158="do tohoto pole vepište částku DPH ve výši max. 21 % z ceny bez DPH","je třeba doplnit výši DPH",""))))</f>
        <v/>
      </c>
      <c r="L158" s="1"/>
      <c r="M158" s="1"/>
      <c r="N158" s="1"/>
      <c r="O158" s="1"/>
      <c r="Q158" s="153"/>
      <c r="R158" s="153"/>
      <c r="S158" s="153"/>
      <c r="T158" s="153"/>
    </row>
    <row r="159" spans="1:20" ht="29.65" customHeight="1" thickBot="1" x14ac:dyDescent="0.4">
      <c r="A159" s="271"/>
      <c r="B159" s="36" t="s">
        <v>53</v>
      </c>
      <c r="C159" s="37" t="s">
        <v>164</v>
      </c>
      <c r="D159" s="37"/>
      <c r="E159" s="37"/>
      <c r="F159" s="115"/>
      <c r="G159" s="179">
        <f>G160+G165</f>
        <v>0</v>
      </c>
      <c r="H159" s="207">
        <f>H160+H165</f>
        <v>0</v>
      </c>
      <c r="I159" s="179">
        <f>G159+H159</f>
        <v>0</v>
      </c>
      <c r="J159" s="248" t="str">
        <f t="shared" si="131"/>
        <v/>
      </c>
      <c r="L159" s="1"/>
      <c r="M159" s="1"/>
      <c r="N159" s="1"/>
      <c r="O159" s="1"/>
      <c r="Q159" s="153"/>
      <c r="R159" s="153"/>
      <c r="S159" s="153"/>
      <c r="T159" s="153"/>
    </row>
    <row r="160" spans="1:20" ht="15.5" thickTop="1" thickBot="1" x14ac:dyDescent="0.4">
      <c r="A160" s="17"/>
      <c r="B160" s="29" t="s">
        <v>54</v>
      </c>
      <c r="C160" s="30" t="s">
        <v>25</v>
      </c>
      <c r="D160" s="90"/>
      <c r="E160" s="91"/>
      <c r="F160" s="110"/>
      <c r="G160" s="169">
        <f>SUM(G161:G164)</f>
        <v>0</v>
      </c>
      <c r="H160" s="208">
        <f>SUM(H161:H164)</f>
        <v>0</v>
      </c>
      <c r="I160" s="176">
        <f>G160+H160</f>
        <v>0</v>
      </c>
      <c r="J160" s="244" t="str">
        <f t="shared" si="131"/>
        <v/>
      </c>
      <c r="L160" s="138">
        <f>G160</f>
        <v>0</v>
      </c>
      <c r="M160" s="1"/>
      <c r="N160" s="138">
        <f>G160</f>
        <v>0</v>
      </c>
      <c r="O160" s="1"/>
      <c r="Q160" s="139">
        <f>I160</f>
        <v>0</v>
      </c>
      <c r="R160" s="153"/>
      <c r="S160" s="139">
        <f>I160</f>
        <v>0</v>
      </c>
      <c r="T160" s="153"/>
    </row>
    <row r="161" spans="1:20" ht="15" thickTop="1" x14ac:dyDescent="0.35">
      <c r="B161" s="11" t="s">
        <v>157</v>
      </c>
      <c r="C161" s="12"/>
      <c r="D161" s="11"/>
      <c r="E161" s="86"/>
      <c r="F161" s="106"/>
      <c r="G161" s="174" t="str">
        <f>IF(F161="","",E161*F161)</f>
        <v/>
      </c>
      <c r="H161" s="205" t="str">
        <f t="shared" ref="H161:H163" si="132">IF(G161="","","do tohoto pole vepište částku DPH ve výši max. 21 % z ceny bez DPH")</f>
        <v/>
      </c>
      <c r="I161" s="189" t="str">
        <f t="shared" ref="I161:I163" si="133">IFERROR(G161+H161,"")</f>
        <v/>
      </c>
      <c r="J161" s="240" t="str">
        <f t="shared" si="131"/>
        <v/>
      </c>
      <c r="L161" s="1"/>
      <c r="M161" s="1"/>
      <c r="N161" s="1"/>
      <c r="O161" s="1"/>
      <c r="Q161" s="153"/>
      <c r="R161" s="153"/>
      <c r="S161" s="153"/>
      <c r="T161" s="153"/>
    </row>
    <row r="162" spans="1:20" x14ac:dyDescent="0.35">
      <c r="B162" s="11" t="s">
        <v>158</v>
      </c>
      <c r="C162" s="12"/>
      <c r="D162" s="11"/>
      <c r="E162" s="86"/>
      <c r="F162" s="106"/>
      <c r="G162" s="170" t="str">
        <f t="shared" ref="G162:G163" si="134">IF(F162="","",E162*F162)</f>
        <v/>
      </c>
      <c r="H162" s="206" t="str">
        <f t="shared" si="132"/>
        <v/>
      </c>
      <c r="I162" s="190" t="str">
        <f t="shared" si="133"/>
        <v/>
      </c>
      <c r="J162" s="240" t="str">
        <f t="shared" si="131"/>
        <v/>
      </c>
      <c r="L162" s="1"/>
      <c r="M162" s="1"/>
      <c r="N162" s="1"/>
      <c r="O162" s="1"/>
      <c r="Q162" s="153"/>
      <c r="R162" s="153"/>
      <c r="S162" s="153"/>
      <c r="T162" s="153"/>
    </row>
    <row r="163" spans="1:20" x14ac:dyDescent="0.35">
      <c r="B163" s="11"/>
      <c r="C163" s="12"/>
      <c r="D163" s="11"/>
      <c r="E163" s="86"/>
      <c r="F163" s="106"/>
      <c r="G163" s="170" t="str">
        <f t="shared" si="134"/>
        <v/>
      </c>
      <c r="H163" s="206" t="str">
        <f t="shared" si="132"/>
        <v/>
      </c>
      <c r="I163" s="190" t="str">
        <f t="shared" si="133"/>
        <v/>
      </c>
      <c r="J163" s="240" t="str">
        <f t="shared" si="131"/>
        <v/>
      </c>
      <c r="L163" s="1"/>
      <c r="M163" s="1"/>
      <c r="N163" s="1"/>
      <c r="O163" s="1"/>
      <c r="Q163" s="153"/>
      <c r="R163" s="153"/>
      <c r="S163" s="153"/>
      <c r="T163" s="153"/>
    </row>
    <row r="164" spans="1:20" ht="1.9" customHeight="1" x14ac:dyDescent="0.35">
      <c r="A164" s="271"/>
      <c r="B164" s="4"/>
      <c r="C164" s="5"/>
      <c r="D164" s="4"/>
      <c r="E164" s="80"/>
      <c r="F164" s="107"/>
      <c r="G164" s="171"/>
      <c r="H164" s="203"/>
      <c r="I164" s="188"/>
      <c r="J164" s="241" t="str">
        <f t="shared" si="131"/>
        <v/>
      </c>
      <c r="L164" s="1"/>
      <c r="M164" s="1"/>
      <c r="N164" s="1"/>
      <c r="O164" s="1"/>
      <c r="Q164" s="153"/>
      <c r="R164" s="153"/>
      <c r="S164" s="153"/>
      <c r="T164" s="153"/>
    </row>
    <row r="165" spans="1:20" ht="26.65" customHeight="1" thickBot="1" x14ac:dyDescent="0.4">
      <c r="A165" s="271"/>
      <c r="B165" s="29" t="s">
        <v>55</v>
      </c>
      <c r="C165" s="30" t="s">
        <v>26</v>
      </c>
      <c r="D165" s="90"/>
      <c r="E165" s="91"/>
      <c r="F165" s="110"/>
      <c r="G165" s="169">
        <f>SUM(G166:G169)</f>
        <v>0</v>
      </c>
      <c r="H165" s="202">
        <f>SUM(H166:H169)</f>
        <v>0</v>
      </c>
      <c r="I165" s="169">
        <f>G165+H165</f>
        <v>0</v>
      </c>
      <c r="J165" s="244" t="str">
        <f t="shared" si="131"/>
        <v/>
      </c>
      <c r="L165" s="1"/>
      <c r="M165" s="138">
        <f>G165</f>
        <v>0</v>
      </c>
      <c r="N165" s="138">
        <f>G165</f>
        <v>0</v>
      </c>
      <c r="O165" s="1"/>
      <c r="Q165" s="153"/>
      <c r="R165" s="139">
        <f>I165</f>
        <v>0</v>
      </c>
      <c r="S165" s="139">
        <f>I165</f>
        <v>0</v>
      </c>
      <c r="T165" s="153"/>
    </row>
    <row r="166" spans="1:20" ht="15" thickTop="1" x14ac:dyDescent="0.35">
      <c r="B166" s="11" t="s">
        <v>159</v>
      </c>
      <c r="C166" s="12"/>
      <c r="D166" s="11"/>
      <c r="E166" s="86"/>
      <c r="F166" s="106"/>
      <c r="G166" s="174" t="str">
        <f>IF(F166="","",E166*F166)</f>
        <v/>
      </c>
      <c r="H166" s="205" t="str">
        <f t="shared" ref="H166:H168" si="135">IF(G166="","","do tohoto pole vepište částku DPH ve výši max. 21 % z ceny bez DPH")</f>
        <v/>
      </c>
      <c r="I166" s="189" t="str">
        <f t="shared" ref="I166:I168" si="136">IFERROR(G166+H166,"")</f>
        <v/>
      </c>
      <c r="J166" s="240" t="str">
        <f t="shared" si="131"/>
        <v/>
      </c>
      <c r="L166" s="1"/>
      <c r="M166" s="1"/>
      <c r="N166" s="1"/>
      <c r="O166" s="1"/>
      <c r="Q166" s="153"/>
      <c r="R166" s="153"/>
      <c r="S166" s="153"/>
      <c r="T166" s="153"/>
    </row>
    <row r="167" spans="1:20" x14ac:dyDescent="0.35">
      <c r="B167" s="11" t="s">
        <v>160</v>
      </c>
      <c r="C167" s="12"/>
      <c r="D167" s="11"/>
      <c r="E167" s="86"/>
      <c r="F167" s="106"/>
      <c r="G167" s="170" t="str">
        <f t="shared" ref="G167:G168" si="137">IF(F167="","",E167*F167)</f>
        <v/>
      </c>
      <c r="H167" s="206" t="str">
        <f t="shared" si="135"/>
        <v/>
      </c>
      <c r="I167" s="190" t="str">
        <f t="shared" si="136"/>
        <v/>
      </c>
      <c r="J167" s="240" t="str">
        <f t="shared" si="131"/>
        <v/>
      </c>
      <c r="L167" s="1"/>
      <c r="M167" s="1"/>
      <c r="N167" s="1"/>
      <c r="O167" s="1"/>
      <c r="Q167" s="153"/>
      <c r="R167" s="153"/>
      <c r="S167" s="153"/>
      <c r="T167" s="153"/>
    </row>
    <row r="168" spans="1:20" x14ac:dyDescent="0.35">
      <c r="B168" s="11"/>
      <c r="C168" s="12"/>
      <c r="D168" s="11"/>
      <c r="E168" s="86"/>
      <c r="F168" s="106"/>
      <c r="G168" s="170" t="str">
        <f t="shared" si="137"/>
        <v/>
      </c>
      <c r="H168" s="206" t="str">
        <f t="shared" si="135"/>
        <v/>
      </c>
      <c r="I168" s="190" t="str">
        <f t="shared" si="136"/>
        <v/>
      </c>
      <c r="J168" s="240" t="str">
        <f t="shared" si="131"/>
        <v/>
      </c>
      <c r="L168" s="1"/>
      <c r="M168" s="1"/>
      <c r="N168" s="1"/>
      <c r="O168" s="1"/>
      <c r="Q168" s="153"/>
      <c r="R168" s="153"/>
      <c r="S168" s="153"/>
      <c r="T168" s="153"/>
    </row>
    <row r="169" spans="1:20" ht="1.9" customHeight="1" x14ac:dyDescent="0.35">
      <c r="A169" s="271"/>
      <c r="B169" s="4"/>
      <c r="C169" s="5"/>
      <c r="D169" s="4"/>
      <c r="E169" s="80"/>
      <c r="F169" s="107"/>
      <c r="G169" s="171"/>
      <c r="H169" s="203"/>
      <c r="I169" s="188"/>
      <c r="J169" s="241" t="str">
        <f t="shared" si="131"/>
        <v/>
      </c>
      <c r="L169" s="1"/>
      <c r="M169" s="1"/>
      <c r="N169" s="1"/>
      <c r="O169" s="1"/>
      <c r="Q169" s="153"/>
      <c r="R169" s="153"/>
      <c r="S169" s="153"/>
      <c r="T169" s="153"/>
    </row>
    <row r="170" spans="1:20" ht="15" thickBot="1" x14ac:dyDescent="0.4">
      <c r="A170" s="271"/>
      <c r="B170" s="39" t="s">
        <v>56</v>
      </c>
      <c r="C170" s="40" t="s">
        <v>162</v>
      </c>
      <c r="D170" s="41"/>
      <c r="E170" s="41"/>
      <c r="F170" s="117"/>
      <c r="G170" s="183">
        <f>G171+G182+G193</f>
        <v>0</v>
      </c>
      <c r="H170" s="210">
        <f>H171+H182+H193</f>
        <v>0</v>
      </c>
      <c r="I170" s="192">
        <f>G170+H170</f>
        <v>0</v>
      </c>
      <c r="J170" s="250" t="str">
        <f t="shared" si="131"/>
        <v/>
      </c>
      <c r="L170" s="1"/>
      <c r="M170" s="1"/>
      <c r="N170" s="1"/>
      <c r="O170" s="1"/>
      <c r="Q170" s="153"/>
      <c r="R170" s="153"/>
      <c r="S170" s="153"/>
      <c r="T170" s="153"/>
    </row>
    <row r="171" spans="1:20" ht="15.5" thickTop="1" thickBot="1" x14ac:dyDescent="0.4">
      <c r="A171" s="17"/>
      <c r="B171" s="42" t="s">
        <v>57</v>
      </c>
      <c r="C171" s="43" t="s">
        <v>165</v>
      </c>
      <c r="D171" s="44"/>
      <c r="E171" s="44"/>
      <c r="F171" s="102"/>
      <c r="G171" s="184">
        <f>G172+G177</f>
        <v>0</v>
      </c>
      <c r="H171" s="211">
        <f>H172+H177</f>
        <v>0</v>
      </c>
      <c r="I171" s="184">
        <f>G171+H171</f>
        <v>0</v>
      </c>
      <c r="J171" s="236" t="str">
        <f t="shared" si="131"/>
        <v/>
      </c>
      <c r="L171" s="1"/>
      <c r="M171" s="1"/>
      <c r="N171" s="1"/>
      <c r="O171" s="1"/>
      <c r="Q171" s="153"/>
      <c r="R171" s="153"/>
      <c r="S171" s="153"/>
      <c r="T171" s="153"/>
    </row>
    <row r="172" spans="1:20" ht="21.65" customHeight="1" thickTop="1" thickBot="1" x14ac:dyDescent="0.4">
      <c r="A172" s="17"/>
      <c r="B172" s="34" t="s">
        <v>60</v>
      </c>
      <c r="C172" s="35" t="s">
        <v>27</v>
      </c>
      <c r="D172" s="95"/>
      <c r="E172" s="96"/>
      <c r="F172" s="116"/>
      <c r="G172" s="165">
        <f>SUM(G173:G176)</f>
        <v>0</v>
      </c>
      <c r="H172" s="208">
        <f>SUM(H173:H176)</f>
        <v>0</v>
      </c>
      <c r="I172" s="176">
        <f>G172+H172</f>
        <v>0</v>
      </c>
      <c r="J172" s="249" t="str">
        <f t="shared" si="131"/>
        <v/>
      </c>
      <c r="L172" s="138">
        <f>G172</f>
        <v>0</v>
      </c>
      <c r="M172" s="1"/>
      <c r="N172" s="1"/>
      <c r="O172" s="138">
        <f>G172</f>
        <v>0</v>
      </c>
      <c r="P172" s="126"/>
      <c r="Q172" s="139">
        <f>I172</f>
        <v>0</v>
      </c>
      <c r="R172" s="153"/>
      <c r="S172" s="153"/>
      <c r="T172" s="139">
        <f>I172</f>
        <v>0</v>
      </c>
    </row>
    <row r="173" spans="1:20" ht="15" thickTop="1" x14ac:dyDescent="0.35">
      <c r="B173" s="11" t="s">
        <v>166</v>
      </c>
      <c r="C173" s="12"/>
      <c r="D173" s="11"/>
      <c r="E173" s="86"/>
      <c r="F173" s="106"/>
      <c r="G173" s="174" t="str">
        <f>IF(F173="","",E173*F173)</f>
        <v/>
      </c>
      <c r="H173" s="205" t="str">
        <f t="shared" ref="H173:H175" si="138">IF(G173="","","do tohoto pole vepište částku DPH ve výši max. 21 % z ceny bez DPH")</f>
        <v/>
      </c>
      <c r="I173" s="189" t="str">
        <f t="shared" ref="I173:I175" si="139">IFERROR(G173+H173,"")</f>
        <v/>
      </c>
      <c r="J173" s="240" t="str">
        <f t="shared" si="131"/>
        <v/>
      </c>
      <c r="L173" s="1"/>
      <c r="M173" s="1"/>
      <c r="N173" s="1"/>
      <c r="O173" s="1"/>
      <c r="Q173" s="153"/>
      <c r="R173" s="153"/>
      <c r="S173" s="153"/>
      <c r="T173" s="153"/>
    </row>
    <row r="174" spans="1:20" x14ac:dyDescent="0.35">
      <c r="B174" s="11" t="s">
        <v>167</v>
      </c>
      <c r="C174" s="12"/>
      <c r="D174" s="11"/>
      <c r="E174" s="86"/>
      <c r="F174" s="106"/>
      <c r="G174" s="170" t="str">
        <f t="shared" ref="G174:G175" si="140">IF(F174="","",E174*F174)</f>
        <v/>
      </c>
      <c r="H174" s="206" t="str">
        <f t="shared" si="138"/>
        <v/>
      </c>
      <c r="I174" s="190" t="str">
        <f t="shared" si="139"/>
        <v/>
      </c>
      <c r="J174" s="240" t="str">
        <f t="shared" si="131"/>
        <v/>
      </c>
      <c r="L174" s="1"/>
      <c r="M174" s="1"/>
      <c r="N174" s="1"/>
      <c r="O174" s="1"/>
      <c r="Q174" s="153"/>
      <c r="R174" s="153"/>
      <c r="S174" s="153"/>
      <c r="T174" s="153"/>
    </row>
    <row r="175" spans="1:20" x14ac:dyDescent="0.35">
      <c r="B175" s="11"/>
      <c r="C175" s="12"/>
      <c r="D175" s="11"/>
      <c r="E175" s="86"/>
      <c r="F175" s="106"/>
      <c r="G175" s="170" t="str">
        <f t="shared" si="140"/>
        <v/>
      </c>
      <c r="H175" s="206" t="str">
        <f t="shared" si="138"/>
        <v/>
      </c>
      <c r="I175" s="190" t="str">
        <f t="shared" si="139"/>
        <v/>
      </c>
      <c r="J175" s="240" t="str">
        <f t="shared" si="131"/>
        <v/>
      </c>
      <c r="L175" s="1"/>
      <c r="M175" s="1"/>
      <c r="N175" s="1"/>
      <c r="O175" s="1"/>
      <c r="Q175" s="153"/>
      <c r="R175" s="153"/>
      <c r="S175" s="153"/>
      <c r="T175" s="153"/>
    </row>
    <row r="176" spans="1:20" ht="1.9" customHeight="1" x14ac:dyDescent="0.35">
      <c r="A176" s="271"/>
      <c r="B176" s="4"/>
      <c r="C176" s="5"/>
      <c r="D176" s="4"/>
      <c r="E176" s="80"/>
      <c r="F176" s="107"/>
      <c r="G176" s="171"/>
      <c r="H176" s="209"/>
      <c r="I176" s="195"/>
      <c r="J176" s="241" t="str">
        <f t="shared" si="131"/>
        <v/>
      </c>
      <c r="L176" s="1"/>
      <c r="M176" s="1"/>
      <c r="N176" s="1"/>
      <c r="O176" s="1"/>
      <c r="Q176" s="153"/>
      <c r="R176" s="153"/>
      <c r="S176" s="153"/>
      <c r="T176" s="153"/>
    </row>
    <row r="177" spans="1:20" ht="21.65" customHeight="1" thickBot="1" x14ac:dyDescent="0.4">
      <c r="A177" s="271"/>
      <c r="B177" s="29" t="s">
        <v>61</v>
      </c>
      <c r="C177" s="30" t="s">
        <v>28</v>
      </c>
      <c r="D177" s="90"/>
      <c r="E177" s="91"/>
      <c r="F177" s="110"/>
      <c r="G177" s="169">
        <f>SUM(G178:G181)</f>
        <v>0</v>
      </c>
      <c r="H177" s="202">
        <f>SUM(H178:H181)</f>
        <v>0</v>
      </c>
      <c r="I177" s="169">
        <f>G177+H177</f>
        <v>0</v>
      </c>
      <c r="J177" s="244" t="str">
        <f t="shared" si="131"/>
        <v/>
      </c>
      <c r="L177" s="1"/>
      <c r="M177" s="138">
        <f>G177</f>
        <v>0</v>
      </c>
      <c r="N177" s="1"/>
      <c r="O177" s="138">
        <f>G177</f>
        <v>0</v>
      </c>
      <c r="P177" s="126"/>
      <c r="Q177" s="153"/>
      <c r="R177" s="139">
        <f>I177</f>
        <v>0</v>
      </c>
      <c r="S177" s="153"/>
      <c r="T177" s="139">
        <f>I177</f>
        <v>0</v>
      </c>
    </row>
    <row r="178" spans="1:20" ht="15" thickTop="1" x14ac:dyDescent="0.35">
      <c r="B178" s="11" t="s">
        <v>170</v>
      </c>
      <c r="C178" s="12"/>
      <c r="D178" s="11"/>
      <c r="E178" s="86"/>
      <c r="F178" s="106"/>
      <c r="G178" s="174" t="str">
        <f>IF(F178="","",E178*F178)</f>
        <v/>
      </c>
      <c r="H178" s="205"/>
      <c r="I178" s="189" t="str">
        <f t="shared" ref="I178:I180" si="141">IFERROR(G178+H178,"")</f>
        <v/>
      </c>
      <c r="J178" s="240" t="str">
        <f t="shared" si="131"/>
        <v/>
      </c>
      <c r="L178" s="1"/>
      <c r="M178" s="1"/>
      <c r="N178" s="1"/>
      <c r="O178" s="1"/>
      <c r="Q178" s="153"/>
      <c r="R178" s="153"/>
      <c r="S178" s="153"/>
      <c r="T178" s="153"/>
    </row>
    <row r="179" spans="1:20" x14ac:dyDescent="0.35">
      <c r="B179" s="11" t="s">
        <v>171</v>
      </c>
      <c r="C179" s="12"/>
      <c r="D179" s="11"/>
      <c r="E179" s="86"/>
      <c r="F179" s="106"/>
      <c r="G179" s="170" t="str">
        <f t="shared" ref="G179:G180" si="142">IF(F179="","",E179*F179)</f>
        <v/>
      </c>
      <c r="H179" s="206" t="str">
        <f t="shared" ref="H179:H180" si="143">IF(G179="","","do tohoto pole vepište částku DPH ve výši max. 21 % z ceny bez DPH")</f>
        <v/>
      </c>
      <c r="I179" s="190" t="str">
        <f t="shared" si="141"/>
        <v/>
      </c>
      <c r="J179" s="240" t="str">
        <f t="shared" si="131"/>
        <v/>
      </c>
      <c r="L179" s="1"/>
      <c r="M179" s="1"/>
      <c r="N179" s="1"/>
      <c r="O179" s="1"/>
      <c r="Q179" s="153"/>
      <c r="R179" s="153"/>
      <c r="S179" s="153"/>
      <c r="T179" s="153"/>
    </row>
    <row r="180" spans="1:20" x14ac:dyDescent="0.35">
      <c r="B180" s="11"/>
      <c r="C180" s="12"/>
      <c r="D180" s="11"/>
      <c r="E180" s="86"/>
      <c r="F180" s="106"/>
      <c r="G180" s="170" t="str">
        <f t="shared" si="142"/>
        <v/>
      </c>
      <c r="H180" s="206" t="str">
        <f t="shared" si="143"/>
        <v/>
      </c>
      <c r="I180" s="190" t="str">
        <f t="shared" si="141"/>
        <v/>
      </c>
      <c r="J180" s="240" t="str">
        <f t="shared" si="131"/>
        <v/>
      </c>
      <c r="L180" s="1"/>
      <c r="M180" s="1"/>
      <c r="N180" s="1"/>
      <c r="O180" s="1"/>
      <c r="Q180" s="153"/>
      <c r="R180" s="153"/>
      <c r="S180" s="153"/>
      <c r="T180" s="153"/>
    </row>
    <row r="181" spans="1:20" ht="1.9" customHeight="1" x14ac:dyDescent="0.35">
      <c r="A181" s="271"/>
      <c r="B181" s="31"/>
      <c r="C181" s="32"/>
      <c r="D181" s="31"/>
      <c r="E181" s="94"/>
      <c r="F181" s="114"/>
      <c r="G181" s="182"/>
      <c r="H181" s="203"/>
      <c r="I181" s="188"/>
      <c r="J181" s="242" t="str">
        <f t="shared" si="131"/>
        <v/>
      </c>
      <c r="L181" s="1"/>
      <c r="M181" s="1"/>
      <c r="N181" s="1"/>
      <c r="O181" s="1"/>
      <c r="Q181" s="153"/>
      <c r="R181" s="153"/>
      <c r="S181" s="153"/>
      <c r="T181" s="153"/>
    </row>
    <row r="182" spans="1:20" ht="25.9" customHeight="1" thickBot="1" x14ac:dyDescent="0.4">
      <c r="A182" s="271"/>
      <c r="B182" s="45" t="s">
        <v>58</v>
      </c>
      <c r="C182" s="37" t="s">
        <v>172</v>
      </c>
      <c r="D182" s="38"/>
      <c r="E182" s="38"/>
      <c r="F182" s="118"/>
      <c r="G182" s="185">
        <f>G183+G188</f>
        <v>0</v>
      </c>
      <c r="H182" s="212">
        <f>H183+H188</f>
        <v>0</v>
      </c>
      <c r="I182" s="185">
        <f>G182+H182</f>
        <v>0</v>
      </c>
      <c r="J182" s="251" t="str">
        <f t="shared" si="131"/>
        <v/>
      </c>
      <c r="L182" s="1"/>
      <c r="M182" s="1"/>
      <c r="N182" s="1"/>
      <c r="O182" s="1"/>
      <c r="Q182" s="153"/>
      <c r="R182" s="153"/>
      <c r="S182" s="153"/>
      <c r="T182" s="153"/>
    </row>
    <row r="183" spans="1:20" ht="28.5" customHeight="1" thickTop="1" thickBot="1" x14ac:dyDescent="0.4">
      <c r="A183" s="17"/>
      <c r="B183" s="29" t="s">
        <v>62</v>
      </c>
      <c r="C183" s="30" t="s">
        <v>29</v>
      </c>
      <c r="D183" s="90"/>
      <c r="E183" s="91"/>
      <c r="F183" s="110"/>
      <c r="G183" s="169">
        <f>SUM(G184:G187)</f>
        <v>0</v>
      </c>
      <c r="H183" s="208">
        <f>SUM(H184:H187)</f>
        <v>0</v>
      </c>
      <c r="I183" s="176">
        <f>G183+H183</f>
        <v>0</v>
      </c>
      <c r="J183" s="244" t="str">
        <f t="shared" si="131"/>
        <v/>
      </c>
      <c r="L183" s="138">
        <f>G183</f>
        <v>0</v>
      </c>
      <c r="M183" s="1"/>
      <c r="N183" s="1"/>
      <c r="O183" s="138">
        <f>G183</f>
        <v>0</v>
      </c>
      <c r="P183" s="126"/>
      <c r="Q183" s="139">
        <f>I183</f>
        <v>0</v>
      </c>
      <c r="R183" s="153"/>
      <c r="S183" s="153"/>
      <c r="T183" s="139">
        <f>I183</f>
        <v>0</v>
      </c>
    </row>
    <row r="184" spans="1:20" ht="15" thickTop="1" x14ac:dyDescent="0.35">
      <c r="B184" s="11" t="s">
        <v>168</v>
      </c>
      <c r="C184" s="12"/>
      <c r="D184" s="11"/>
      <c r="E184" s="86"/>
      <c r="F184" s="106"/>
      <c r="G184" s="174" t="str">
        <f>IF(F184="","",E184*F184)</f>
        <v/>
      </c>
      <c r="H184" s="205" t="str">
        <f t="shared" ref="H184:H186" si="144">IF(G184="","","do tohoto pole vepište částku DPH ve výši max. 21 % z ceny bez DPH")</f>
        <v/>
      </c>
      <c r="I184" s="189" t="str">
        <f t="shared" ref="I184:I186" si="145">IFERROR(G184+H184,"")</f>
        <v/>
      </c>
      <c r="J184" s="240" t="str">
        <f t="shared" si="131"/>
        <v/>
      </c>
      <c r="L184" s="1"/>
      <c r="M184" s="1"/>
      <c r="N184" s="1"/>
      <c r="O184" s="1"/>
      <c r="Q184" s="153"/>
      <c r="R184" s="153"/>
      <c r="S184" s="153"/>
      <c r="T184" s="153"/>
    </row>
    <row r="185" spans="1:20" x14ac:dyDescent="0.35">
      <c r="B185" s="11" t="s">
        <v>169</v>
      </c>
      <c r="C185" s="12"/>
      <c r="D185" s="11"/>
      <c r="E185" s="86"/>
      <c r="F185" s="106"/>
      <c r="G185" s="170" t="str">
        <f t="shared" ref="G185:G186" si="146">IF(F185="","",E185*F185)</f>
        <v/>
      </c>
      <c r="H185" s="206" t="str">
        <f t="shared" si="144"/>
        <v/>
      </c>
      <c r="I185" s="190" t="str">
        <f t="shared" si="145"/>
        <v/>
      </c>
      <c r="J185" s="240" t="str">
        <f t="shared" si="131"/>
        <v/>
      </c>
      <c r="L185" s="1"/>
      <c r="M185" s="1"/>
      <c r="N185" s="1"/>
      <c r="O185" s="1"/>
      <c r="Q185" s="153"/>
      <c r="R185" s="153"/>
      <c r="S185" s="153"/>
      <c r="T185" s="153"/>
    </row>
    <row r="186" spans="1:20" x14ac:dyDescent="0.35">
      <c r="B186" s="11"/>
      <c r="C186" s="12"/>
      <c r="D186" s="11"/>
      <c r="E186" s="86"/>
      <c r="F186" s="106"/>
      <c r="G186" s="170" t="str">
        <f t="shared" si="146"/>
        <v/>
      </c>
      <c r="H186" s="206" t="str">
        <f t="shared" si="144"/>
        <v/>
      </c>
      <c r="I186" s="190" t="str">
        <f t="shared" si="145"/>
        <v/>
      </c>
      <c r="J186" s="240" t="str">
        <f t="shared" si="131"/>
        <v/>
      </c>
      <c r="L186" s="1"/>
      <c r="M186" s="1"/>
      <c r="N186" s="1"/>
      <c r="O186" s="1"/>
      <c r="Q186" s="153"/>
      <c r="R186" s="153"/>
      <c r="S186" s="153"/>
      <c r="T186" s="153"/>
    </row>
    <row r="187" spans="1:20" ht="1.9" customHeight="1" x14ac:dyDescent="0.35">
      <c r="A187" s="271"/>
      <c r="B187" s="4"/>
      <c r="C187" s="5"/>
      <c r="D187" s="4"/>
      <c r="E187" s="80"/>
      <c r="F187" s="107"/>
      <c r="G187" s="186"/>
      <c r="H187" s="213"/>
      <c r="I187" s="188"/>
      <c r="J187" s="241" t="str">
        <f t="shared" si="131"/>
        <v/>
      </c>
      <c r="L187" s="1"/>
      <c r="M187" s="1"/>
      <c r="N187" s="1"/>
      <c r="O187" s="1"/>
      <c r="Q187" s="153"/>
      <c r="R187" s="153"/>
      <c r="S187" s="153"/>
      <c r="T187" s="153"/>
    </row>
    <row r="188" spans="1:20" ht="30" customHeight="1" thickBot="1" x14ac:dyDescent="0.4">
      <c r="A188" s="271"/>
      <c r="B188" s="29" t="s">
        <v>63</v>
      </c>
      <c r="C188" s="30" t="s">
        <v>30</v>
      </c>
      <c r="D188" s="90"/>
      <c r="E188" s="91"/>
      <c r="F188" s="110"/>
      <c r="G188" s="169">
        <f>SUM(G189:G192)</f>
        <v>0</v>
      </c>
      <c r="H188" s="202">
        <f>SUM(H189:H192)</f>
        <v>0</v>
      </c>
      <c r="I188" s="169">
        <f>G188+H188</f>
        <v>0</v>
      </c>
      <c r="J188" s="244" t="str">
        <f t="shared" si="131"/>
        <v/>
      </c>
      <c r="L188" s="1"/>
      <c r="M188" s="138">
        <f>G188</f>
        <v>0</v>
      </c>
      <c r="N188" s="1"/>
      <c r="O188" s="138">
        <f>G188</f>
        <v>0</v>
      </c>
      <c r="P188" s="126"/>
      <c r="Q188" s="153"/>
      <c r="R188" s="139">
        <f>I188</f>
        <v>0</v>
      </c>
      <c r="S188" s="153"/>
      <c r="T188" s="139">
        <f>I188</f>
        <v>0</v>
      </c>
    </row>
    <row r="189" spans="1:20" ht="15" thickTop="1" x14ac:dyDescent="0.35">
      <c r="B189" s="11" t="s">
        <v>173</v>
      </c>
      <c r="C189" s="12"/>
      <c r="D189" s="11"/>
      <c r="E189" s="86"/>
      <c r="F189" s="106"/>
      <c r="G189" s="174" t="str">
        <f>IF(F189="","",E189*F189)</f>
        <v/>
      </c>
      <c r="H189" s="205" t="str">
        <f t="shared" ref="H189:H191" si="147">IF(G189="","","do tohoto pole vepište částku DPH ve výši max. 21 % z ceny bez DPH")</f>
        <v/>
      </c>
      <c r="I189" s="189" t="str">
        <f t="shared" ref="I189:I191" si="148">IFERROR(G189+H189,"")</f>
        <v/>
      </c>
      <c r="J189" s="240" t="str">
        <f t="shared" si="131"/>
        <v/>
      </c>
      <c r="L189" s="1"/>
      <c r="M189" s="1"/>
      <c r="N189" s="1"/>
      <c r="O189" s="1"/>
      <c r="Q189" s="153"/>
      <c r="R189" s="153"/>
      <c r="S189" s="153"/>
      <c r="T189" s="153"/>
    </row>
    <row r="190" spans="1:20" x14ac:dyDescent="0.35">
      <c r="B190" s="11" t="s">
        <v>174</v>
      </c>
      <c r="C190" s="12"/>
      <c r="D190" s="11"/>
      <c r="E190" s="86"/>
      <c r="F190" s="106"/>
      <c r="G190" s="170" t="str">
        <f t="shared" ref="G190:G191" si="149">IF(F190="","",E190*F190)</f>
        <v/>
      </c>
      <c r="H190" s="206" t="str">
        <f t="shared" si="147"/>
        <v/>
      </c>
      <c r="I190" s="190" t="str">
        <f t="shared" si="148"/>
        <v/>
      </c>
      <c r="J190" s="240" t="str">
        <f t="shared" si="131"/>
        <v/>
      </c>
      <c r="L190" s="1"/>
      <c r="M190" s="1"/>
      <c r="N190" s="1"/>
      <c r="O190" s="1"/>
      <c r="Q190" s="153"/>
      <c r="R190" s="153"/>
      <c r="S190" s="153"/>
      <c r="T190" s="153"/>
    </row>
    <row r="191" spans="1:20" x14ac:dyDescent="0.35">
      <c r="B191" s="11"/>
      <c r="C191" s="12"/>
      <c r="D191" s="11"/>
      <c r="E191" s="86"/>
      <c r="F191" s="106"/>
      <c r="G191" s="170" t="str">
        <f t="shared" si="149"/>
        <v/>
      </c>
      <c r="H191" s="206" t="str">
        <f t="shared" si="147"/>
        <v/>
      </c>
      <c r="I191" s="190" t="str">
        <f t="shared" si="148"/>
        <v/>
      </c>
      <c r="J191" s="240" t="str">
        <f t="shared" si="131"/>
        <v/>
      </c>
      <c r="L191" s="1"/>
      <c r="M191" s="1"/>
      <c r="N191" s="1"/>
      <c r="O191" s="1"/>
      <c r="Q191" s="153"/>
      <c r="R191" s="153"/>
      <c r="S191" s="153"/>
      <c r="T191" s="153"/>
    </row>
    <row r="192" spans="1:20" ht="1.9" customHeight="1" x14ac:dyDescent="0.35">
      <c r="A192" s="271"/>
      <c r="B192" s="4"/>
      <c r="C192" s="5"/>
      <c r="D192" s="4"/>
      <c r="E192" s="80"/>
      <c r="F192" s="107"/>
      <c r="G192" s="171"/>
      <c r="H192" s="203"/>
      <c r="I192" s="188"/>
      <c r="J192" s="241" t="str">
        <f t="shared" si="131"/>
        <v/>
      </c>
      <c r="L192" s="1"/>
      <c r="M192" s="1"/>
      <c r="N192" s="1"/>
      <c r="O192" s="1"/>
      <c r="Q192" s="153"/>
      <c r="R192" s="153"/>
      <c r="S192" s="153"/>
      <c r="T192" s="153"/>
    </row>
    <row r="193" spans="1:20" ht="18.649999999999999" customHeight="1" thickBot="1" x14ac:dyDescent="0.4">
      <c r="A193" s="271"/>
      <c r="B193" s="45" t="s">
        <v>59</v>
      </c>
      <c r="C193" s="37" t="s">
        <v>183</v>
      </c>
      <c r="D193" s="38"/>
      <c r="E193" s="38"/>
      <c r="F193" s="118"/>
      <c r="G193" s="185">
        <f>G194+G199+G204+G209</f>
        <v>0</v>
      </c>
      <c r="H193" s="212">
        <f>H194+H199+H204+H209</f>
        <v>0</v>
      </c>
      <c r="I193" s="185">
        <f>G193+H193</f>
        <v>0</v>
      </c>
      <c r="J193" s="251" t="str">
        <f t="shared" si="131"/>
        <v/>
      </c>
      <c r="L193" s="1"/>
      <c r="M193" s="1"/>
      <c r="N193" s="1"/>
      <c r="O193" s="1"/>
      <c r="Q193" s="153"/>
      <c r="R193" s="153"/>
      <c r="S193" s="153"/>
      <c r="T193" s="153"/>
    </row>
    <row r="194" spans="1:20" ht="30" thickTop="1" thickBot="1" x14ac:dyDescent="0.4">
      <c r="A194" s="17"/>
      <c r="B194" s="20" t="s">
        <v>64</v>
      </c>
      <c r="C194" s="21" t="s">
        <v>200</v>
      </c>
      <c r="D194" s="83"/>
      <c r="E194" s="84"/>
      <c r="F194" s="104"/>
      <c r="G194" s="176">
        <f>SUM(G195:G198)</f>
        <v>0</v>
      </c>
      <c r="H194" s="208">
        <f>SUM(H195:H198)</f>
        <v>0</v>
      </c>
      <c r="I194" s="176">
        <f>G194+H194</f>
        <v>0</v>
      </c>
      <c r="J194" s="238" t="str">
        <f t="shared" si="131"/>
        <v/>
      </c>
      <c r="L194" s="1"/>
      <c r="M194" s="138">
        <f>G194</f>
        <v>0</v>
      </c>
      <c r="N194" s="1"/>
      <c r="O194" s="138">
        <f>G194</f>
        <v>0</v>
      </c>
      <c r="P194" s="126"/>
      <c r="Q194" s="153"/>
      <c r="R194" s="139">
        <f>I194</f>
        <v>0</v>
      </c>
      <c r="S194" s="153"/>
      <c r="T194" s="139">
        <f>I194</f>
        <v>0</v>
      </c>
    </row>
    <row r="195" spans="1:20" ht="15" thickTop="1" x14ac:dyDescent="0.35">
      <c r="B195" s="11" t="s">
        <v>175</v>
      </c>
      <c r="C195" s="12"/>
      <c r="D195" s="11"/>
      <c r="E195" s="86"/>
      <c r="F195" s="106"/>
      <c r="G195" s="174" t="str">
        <f>IF(F195="","",E195*F195)</f>
        <v/>
      </c>
      <c r="H195" s="205" t="str">
        <f t="shared" ref="H195:H197" si="150">IF(G195="","","do tohoto pole vepište částku DPH ve výši max. 21 % z ceny bez DPH")</f>
        <v/>
      </c>
      <c r="I195" s="189" t="str">
        <f t="shared" ref="I195:I197" si="151">IFERROR(G195+H195,"")</f>
        <v/>
      </c>
      <c r="J195" s="240" t="str">
        <f t="shared" si="131"/>
        <v/>
      </c>
      <c r="L195" s="1"/>
      <c r="M195" s="1"/>
      <c r="N195" s="1"/>
      <c r="O195" s="1"/>
      <c r="Q195" s="153"/>
      <c r="R195" s="153"/>
      <c r="S195" s="153"/>
      <c r="T195" s="153"/>
    </row>
    <row r="196" spans="1:20" x14ac:dyDescent="0.35">
      <c r="B196" s="11" t="s">
        <v>176</v>
      </c>
      <c r="C196" s="12"/>
      <c r="D196" s="11"/>
      <c r="E196" s="86"/>
      <c r="F196" s="106"/>
      <c r="G196" s="170" t="str">
        <f t="shared" ref="G196:G197" si="152">IF(F196="","",E196*F196)</f>
        <v/>
      </c>
      <c r="H196" s="206" t="str">
        <f t="shared" si="150"/>
        <v/>
      </c>
      <c r="I196" s="190" t="str">
        <f t="shared" si="151"/>
        <v/>
      </c>
      <c r="J196" s="240" t="str">
        <f t="shared" si="131"/>
        <v/>
      </c>
      <c r="L196" s="1"/>
      <c r="M196" s="1"/>
      <c r="N196" s="1"/>
      <c r="O196" s="1"/>
      <c r="Q196" s="153"/>
      <c r="R196" s="153"/>
      <c r="S196" s="153"/>
      <c r="T196" s="153"/>
    </row>
    <row r="197" spans="1:20" x14ac:dyDescent="0.35">
      <c r="B197" s="11"/>
      <c r="C197" s="12"/>
      <c r="D197" s="11"/>
      <c r="E197" s="86"/>
      <c r="F197" s="106"/>
      <c r="G197" s="170" t="str">
        <f t="shared" si="152"/>
        <v/>
      </c>
      <c r="H197" s="206" t="str">
        <f t="shared" si="150"/>
        <v/>
      </c>
      <c r="I197" s="190" t="str">
        <f t="shared" si="151"/>
        <v/>
      </c>
      <c r="J197" s="240" t="str">
        <f t="shared" si="131"/>
        <v/>
      </c>
      <c r="L197" s="1"/>
      <c r="M197" s="1"/>
      <c r="N197" s="1"/>
      <c r="O197" s="1"/>
      <c r="Q197" s="153"/>
      <c r="R197" s="153"/>
      <c r="S197" s="153"/>
      <c r="T197" s="153"/>
    </row>
    <row r="198" spans="1:20" ht="1.9" customHeight="1" x14ac:dyDescent="0.35">
      <c r="A198" s="271"/>
      <c r="B198" s="4"/>
      <c r="C198" s="5"/>
      <c r="D198" s="4"/>
      <c r="E198" s="80"/>
      <c r="F198" s="107"/>
      <c r="G198" s="171"/>
      <c r="H198" s="203"/>
      <c r="I198" s="188"/>
      <c r="J198" s="241" t="str">
        <f t="shared" si="131"/>
        <v/>
      </c>
      <c r="L198" s="1"/>
      <c r="M198" s="1"/>
      <c r="N198" s="1"/>
      <c r="O198" s="1"/>
      <c r="Q198" s="153"/>
      <c r="R198" s="153"/>
      <c r="S198" s="153"/>
      <c r="T198" s="153"/>
    </row>
    <row r="199" spans="1:20" ht="29.65" customHeight="1" thickBot="1" x14ac:dyDescent="0.4">
      <c r="A199" s="271"/>
      <c r="B199" s="29" t="s">
        <v>65</v>
      </c>
      <c r="C199" s="30" t="s">
        <v>202</v>
      </c>
      <c r="D199" s="90"/>
      <c r="E199" s="91"/>
      <c r="F199" s="110"/>
      <c r="G199" s="169">
        <f>SUM(G200:G203)</f>
        <v>0</v>
      </c>
      <c r="H199" s="202">
        <f>SUM(H200:H203)</f>
        <v>0</v>
      </c>
      <c r="I199" s="169">
        <f>G199+H199</f>
        <v>0</v>
      </c>
      <c r="J199" s="244" t="str">
        <f t="shared" si="131"/>
        <v/>
      </c>
      <c r="L199" s="1"/>
      <c r="M199" s="138">
        <f>G199</f>
        <v>0</v>
      </c>
      <c r="N199" s="1"/>
      <c r="O199" s="138">
        <f>G199</f>
        <v>0</v>
      </c>
      <c r="P199" s="126"/>
      <c r="Q199" s="153"/>
      <c r="R199" s="139">
        <f>I199</f>
        <v>0</v>
      </c>
      <c r="S199" s="153"/>
      <c r="T199" s="139">
        <f>I199</f>
        <v>0</v>
      </c>
    </row>
    <row r="200" spans="1:20" ht="15" thickTop="1" x14ac:dyDescent="0.35">
      <c r="B200" s="11" t="s">
        <v>177</v>
      </c>
      <c r="C200" s="12"/>
      <c r="D200" s="11"/>
      <c r="E200" s="86"/>
      <c r="F200" s="106"/>
      <c r="G200" s="174" t="str">
        <f>IF(F200="","",E200*F200)</f>
        <v/>
      </c>
      <c r="H200" s="205" t="str">
        <f t="shared" ref="H200:H202" si="153">IF(G200="","","do tohoto pole vepište částku DPH ve výši max. 21 % z ceny bez DPH")</f>
        <v/>
      </c>
      <c r="I200" s="189" t="str">
        <f t="shared" ref="I200:I202" si="154">IFERROR(G200+H200,"")</f>
        <v/>
      </c>
      <c r="J200" s="240" t="str">
        <f t="shared" si="131"/>
        <v/>
      </c>
      <c r="L200" s="1"/>
      <c r="M200" s="1"/>
      <c r="N200" s="1"/>
      <c r="O200" s="1"/>
      <c r="Q200" s="153"/>
      <c r="R200" s="153"/>
      <c r="S200" s="153"/>
      <c r="T200" s="153"/>
    </row>
    <row r="201" spans="1:20" x14ac:dyDescent="0.35">
      <c r="B201" s="11" t="s">
        <v>178</v>
      </c>
      <c r="C201" s="12"/>
      <c r="D201" s="11"/>
      <c r="E201" s="86"/>
      <c r="F201" s="106"/>
      <c r="G201" s="170" t="str">
        <f t="shared" ref="G201:G202" si="155">IF(F201="","",E201*F201)</f>
        <v/>
      </c>
      <c r="H201" s="206" t="str">
        <f t="shared" si="153"/>
        <v/>
      </c>
      <c r="I201" s="190" t="str">
        <f t="shared" si="154"/>
        <v/>
      </c>
      <c r="J201" s="240" t="str">
        <f t="shared" si="131"/>
        <v/>
      </c>
      <c r="L201" s="1"/>
      <c r="M201" s="1"/>
      <c r="N201" s="1"/>
      <c r="O201" s="1"/>
      <c r="Q201" s="153"/>
      <c r="R201" s="153"/>
      <c r="S201" s="153"/>
      <c r="T201" s="153"/>
    </row>
    <row r="202" spans="1:20" x14ac:dyDescent="0.35">
      <c r="B202" s="11"/>
      <c r="C202" s="12"/>
      <c r="D202" s="11"/>
      <c r="E202" s="86"/>
      <c r="F202" s="106"/>
      <c r="G202" s="170" t="str">
        <f t="shared" si="155"/>
        <v/>
      </c>
      <c r="H202" s="206" t="str">
        <f t="shared" si="153"/>
        <v/>
      </c>
      <c r="I202" s="190" t="str">
        <f t="shared" si="154"/>
        <v/>
      </c>
      <c r="J202" s="240" t="str">
        <f t="shared" si="131"/>
        <v/>
      </c>
      <c r="L202" s="1"/>
      <c r="M202" s="1"/>
      <c r="N202" s="1"/>
      <c r="O202" s="1"/>
      <c r="Q202" s="153"/>
      <c r="R202" s="153"/>
      <c r="S202" s="153"/>
      <c r="T202" s="153"/>
    </row>
    <row r="203" spans="1:20" ht="1.9" customHeight="1" x14ac:dyDescent="0.35">
      <c r="A203" s="271"/>
      <c r="B203" s="4"/>
      <c r="C203" s="5"/>
      <c r="D203" s="4"/>
      <c r="E203" s="80"/>
      <c r="F203" s="107"/>
      <c r="G203" s="171"/>
      <c r="H203" s="203"/>
      <c r="I203" s="188"/>
      <c r="J203" s="241" t="str">
        <f t="shared" si="131"/>
        <v/>
      </c>
      <c r="L203" s="1"/>
      <c r="M203" s="1"/>
      <c r="N203" s="1"/>
      <c r="O203" s="1"/>
      <c r="Q203" s="153"/>
      <c r="R203" s="153"/>
      <c r="S203" s="153"/>
      <c r="T203" s="153"/>
    </row>
    <row r="204" spans="1:20" ht="15" thickBot="1" x14ac:dyDescent="0.4">
      <c r="A204" s="271"/>
      <c r="B204" s="29" t="s">
        <v>66</v>
      </c>
      <c r="C204" s="30" t="s">
        <v>201</v>
      </c>
      <c r="D204" s="90"/>
      <c r="E204" s="91"/>
      <c r="F204" s="110"/>
      <c r="G204" s="169">
        <f>SUM(G205:G208)</f>
        <v>0</v>
      </c>
      <c r="H204" s="202">
        <f>SUM(H205:H208)</f>
        <v>0</v>
      </c>
      <c r="I204" s="169">
        <f>G204+H204</f>
        <v>0</v>
      </c>
      <c r="J204" s="244" t="str">
        <f t="shared" si="131"/>
        <v/>
      </c>
      <c r="L204" s="1"/>
      <c r="M204" s="138">
        <f>G204</f>
        <v>0</v>
      </c>
      <c r="N204" s="1"/>
      <c r="O204" s="138">
        <f>G204</f>
        <v>0</v>
      </c>
      <c r="P204" s="126"/>
      <c r="Q204" s="153"/>
      <c r="R204" s="139">
        <f>I204</f>
        <v>0</v>
      </c>
      <c r="S204" s="153"/>
      <c r="T204" s="139">
        <f>I204</f>
        <v>0</v>
      </c>
    </row>
    <row r="205" spans="1:20" ht="15" thickTop="1" x14ac:dyDescent="0.35">
      <c r="B205" s="11" t="s">
        <v>179</v>
      </c>
      <c r="C205" s="12"/>
      <c r="D205" s="11"/>
      <c r="E205" s="86"/>
      <c r="F205" s="106"/>
      <c r="G205" s="174" t="str">
        <f>IF(F205="","",E205*F205)</f>
        <v/>
      </c>
      <c r="H205" s="205" t="str">
        <f t="shared" ref="H205:H207" si="156">IF(G205="","","do tohoto pole vepište částku DPH ve výši max. 21 % z ceny bez DPH")</f>
        <v/>
      </c>
      <c r="I205" s="189" t="str">
        <f t="shared" ref="I205:I207" si="157">IFERROR(G205+H205,"")</f>
        <v/>
      </c>
      <c r="J205" s="240" t="str">
        <f t="shared" si="131"/>
        <v/>
      </c>
      <c r="L205" s="1"/>
      <c r="M205" s="1"/>
      <c r="N205" s="1"/>
      <c r="O205" s="1"/>
      <c r="Q205" s="153"/>
      <c r="R205" s="153"/>
      <c r="S205" s="153"/>
      <c r="T205" s="153"/>
    </row>
    <row r="206" spans="1:20" ht="15" thickBot="1" x14ac:dyDescent="0.4">
      <c r="B206" s="11" t="s">
        <v>180</v>
      </c>
      <c r="C206" s="30"/>
      <c r="D206" s="11"/>
      <c r="E206" s="86"/>
      <c r="F206" s="106"/>
      <c r="G206" s="170" t="str">
        <f t="shared" ref="G206:G207" si="158">IF(F206="","",E206*F206)</f>
        <v/>
      </c>
      <c r="H206" s="206" t="str">
        <f t="shared" si="156"/>
        <v/>
      </c>
      <c r="I206" s="190" t="str">
        <f t="shared" si="157"/>
        <v/>
      </c>
      <c r="J206" s="240" t="str">
        <f t="shared" si="131"/>
        <v/>
      </c>
      <c r="L206" s="1"/>
      <c r="M206" s="1"/>
      <c r="N206" s="1"/>
      <c r="O206" s="1"/>
      <c r="Q206" s="153"/>
      <c r="R206" s="153"/>
      <c r="S206" s="153"/>
      <c r="T206" s="153"/>
    </row>
    <row r="207" spans="1:20" ht="15" thickTop="1" x14ac:dyDescent="0.35">
      <c r="B207" s="11"/>
      <c r="C207" s="12"/>
      <c r="D207" s="11"/>
      <c r="E207" s="86"/>
      <c r="F207" s="106"/>
      <c r="G207" s="170" t="str">
        <f t="shared" si="158"/>
        <v/>
      </c>
      <c r="H207" s="206" t="str">
        <f t="shared" si="156"/>
        <v/>
      </c>
      <c r="I207" s="190" t="str">
        <f t="shared" si="157"/>
        <v/>
      </c>
      <c r="J207" s="240" t="str">
        <f t="shared" si="131"/>
        <v/>
      </c>
      <c r="L207" s="1"/>
      <c r="M207" s="1"/>
      <c r="N207" s="1"/>
      <c r="O207" s="1"/>
      <c r="Q207" s="153"/>
      <c r="R207" s="153"/>
      <c r="S207" s="153"/>
      <c r="T207" s="153"/>
    </row>
    <row r="208" spans="1:20" ht="1.9" customHeight="1" x14ac:dyDescent="0.35">
      <c r="A208" s="271"/>
      <c r="B208" s="4"/>
      <c r="C208" s="5"/>
      <c r="D208" s="4"/>
      <c r="E208" s="80"/>
      <c r="F208" s="107"/>
      <c r="G208" s="171"/>
      <c r="H208" s="203"/>
      <c r="I208" s="188"/>
      <c r="J208" s="241" t="str">
        <f t="shared" si="131"/>
        <v/>
      </c>
      <c r="L208" s="1"/>
      <c r="M208" s="1"/>
      <c r="N208" s="1"/>
      <c r="O208" s="1"/>
      <c r="Q208" s="153"/>
      <c r="R208" s="153"/>
      <c r="S208" s="153"/>
      <c r="T208" s="153"/>
    </row>
    <row r="209" spans="1:20" ht="21" customHeight="1" thickBot="1" x14ac:dyDescent="0.4">
      <c r="A209" s="271"/>
      <c r="B209" s="29" t="s">
        <v>67</v>
      </c>
      <c r="C209" s="30" t="s">
        <v>203</v>
      </c>
      <c r="D209" s="90"/>
      <c r="E209" s="91"/>
      <c r="F209" s="110"/>
      <c r="G209" s="169">
        <f>SUM(G210:G213)</f>
        <v>0</v>
      </c>
      <c r="H209" s="202">
        <f>SUM(H210:H213)</f>
        <v>0</v>
      </c>
      <c r="I209" s="169">
        <f>G209+H209</f>
        <v>0</v>
      </c>
      <c r="J209" s="244" t="str">
        <f t="shared" si="131"/>
        <v/>
      </c>
      <c r="L209" s="1"/>
      <c r="M209" s="138">
        <f>G209</f>
        <v>0</v>
      </c>
      <c r="N209" s="1"/>
      <c r="O209" s="138">
        <f>G209</f>
        <v>0</v>
      </c>
      <c r="P209" s="126"/>
      <c r="Q209" s="153"/>
      <c r="R209" s="139">
        <f>I209</f>
        <v>0</v>
      </c>
      <c r="S209" s="153"/>
      <c r="T209" s="139">
        <f>I209</f>
        <v>0</v>
      </c>
    </row>
    <row r="210" spans="1:20" ht="15" thickTop="1" x14ac:dyDescent="0.35">
      <c r="B210" s="11" t="s">
        <v>181</v>
      </c>
      <c r="C210" s="12"/>
      <c r="D210" s="11"/>
      <c r="E210" s="86"/>
      <c r="F210" s="106"/>
      <c r="G210" s="174" t="str">
        <f t="shared" ref="G210" si="159">IF(F210="","",E210*F210)</f>
        <v/>
      </c>
      <c r="H210" s="205" t="str">
        <f t="shared" ref="H210:H211" si="160">IF(G210="","","do tohoto pole vepište částku DPH ve výši max. 21 % z ceny bez DPH")</f>
        <v/>
      </c>
      <c r="I210" s="189" t="str">
        <f t="shared" ref="I210" si="161">IFERROR(G210+H210,"")</f>
        <v/>
      </c>
      <c r="J210" s="240" t="str">
        <f t="shared" ref="J210" si="162">IF(OR(G210="",G210=0),"",IF(ISERR(H210/G210*100),"je třeba dodplnit výši DPH",IF(H210/G210*100&gt;21,"zkontrolujte výši DPH, nesmí být vyšší než 21 %",IF(H210="do tohoto pole vepište částku DPH ve výši max. 21 % z ceny bez DPH","je třeba doplnit výši DPH",""))))</f>
        <v/>
      </c>
      <c r="L210" s="1"/>
      <c r="M210" s="1"/>
      <c r="N210" s="1"/>
      <c r="O210" s="1"/>
      <c r="Q210" s="153"/>
      <c r="R210" s="153"/>
      <c r="S210" s="153"/>
      <c r="T210" s="153"/>
    </row>
    <row r="211" spans="1:20" x14ac:dyDescent="0.35">
      <c r="B211" s="11" t="s">
        <v>182</v>
      </c>
      <c r="C211" s="12"/>
      <c r="D211" s="11"/>
      <c r="E211" s="86"/>
      <c r="F211" s="106"/>
      <c r="G211" s="170"/>
      <c r="H211" s="206" t="str">
        <f t="shared" si="160"/>
        <v/>
      </c>
      <c r="I211" s="190" t="str">
        <f t="shared" ref="I211:I214" si="163">IFERROR(G211+H211,"")</f>
        <v/>
      </c>
      <c r="J211" s="240" t="str">
        <f t="shared" si="131"/>
        <v/>
      </c>
      <c r="L211" s="1"/>
      <c r="M211" s="1"/>
      <c r="N211" s="1"/>
      <c r="O211" s="1"/>
      <c r="Q211" s="153"/>
      <c r="R211" s="153"/>
      <c r="S211" s="153"/>
      <c r="T211" s="153"/>
    </row>
    <row r="212" spans="1:20" x14ac:dyDescent="0.35">
      <c r="B212" s="46"/>
      <c r="C212" s="47"/>
      <c r="D212" s="46"/>
      <c r="E212" s="97"/>
      <c r="F212" s="119"/>
      <c r="G212" s="170" t="str">
        <f t="shared" ref="G212:G214" si="164">IF(F212="","",E212*F212)</f>
        <v/>
      </c>
      <c r="H212" s="206" t="str">
        <f>IF(G212="","","do tohoto pole vepište částku DPH ve výši max. 21 % z ceny bez DPH")</f>
        <v/>
      </c>
      <c r="I212" s="190" t="str">
        <f t="shared" si="163"/>
        <v/>
      </c>
      <c r="J212" s="252" t="str">
        <f t="shared" si="131"/>
        <v/>
      </c>
      <c r="L212" s="1"/>
      <c r="M212" s="1"/>
      <c r="N212" s="1"/>
      <c r="O212" s="1"/>
      <c r="Q212" s="153"/>
      <c r="R212" s="153"/>
      <c r="S212" s="153"/>
      <c r="T212" s="153"/>
    </row>
    <row r="213" spans="1:20" ht="15" thickBot="1" x14ac:dyDescent="0.4">
      <c r="B213" s="46"/>
      <c r="C213" s="47"/>
      <c r="D213" s="46"/>
      <c r="E213" s="97"/>
      <c r="F213" s="119"/>
      <c r="G213" s="170" t="str">
        <f t="shared" si="164"/>
        <v/>
      </c>
      <c r="H213" s="214"/>
      <c r="I213" s="196" t="str">
        <f t="shared" si="163"/>
        <v/>
      </c>
      <c r="J213" s="252" t="str">
        <f t="shared" si="131"/>
        <v/>
      </c>
      <c r="L213" s="1"/>
      <c r="M213" s="1"/>
      <c r="N213" s="1"/>
      <c r="O213" s="1"/>
      <c r="Q213" s="153"/>
      <c r="R213" s="153"/>
      <c r="S213" s="153"/>
      <c r="T213" s="153"/>
    </row>
    <row r="214" spans="1:20" ht="15.5" thickTop="1" thickBot="1" x14ac:dyDescent="0.4">
      <c r="B214" s="46"/>
      <c r="C214" s="47"/>
      <c r="D214" s="46"/>
      <c r="E214" s="97"/>
      <c r="F214" s="119"/>
      <c r="G214" s="170" t="str">
        <f t="shared" si="164"/>
        <v/>
      </c>
      <c r="H214" s="230"/>
      <c r="I214" s="196" t="str">
        <f t="shared" si="163"/>
        <v/>
      </c>
      <c r="J214" s="252" t="str">
        <f t="shared" si="131"/>
        <v/>
      </c>
      <c r="L214" s="1"/>
      <c r="M214" s="1"/>
      <c r="N214" s="1"/>
      <c r="O214" s="1"/>
      <c r="Q214" s="153"/>
      <c r="R214" s="153"/>
      <c r="S214" s="153"/>
      <c r="T214" s="153"/>
    </row>
    <row r="215" spans="1:20" ht="15.5" thickTop="1" thickBot="1" x14ac:dyDescent="0.4">
      <c r="B215" s="221" t="s">
        <v>225</v>
      </c>
      <c r="C215" s="222" t="s">
        <v>220</v>
      </c>
      <c r="D215" s="223"/>
      <c r="E215" s="256">
        <f>E216+E217</f>
        <v>0</v>
      </c>
      <c r="F215" s="224">
        <v>1</v>
      </c>
      <c r="G215" s="225">
        <v>0</v>
      </c>
      <c r="H215" s="216">
        <f>H216+H217</f>
        <v>0</v>
      </c>
      <c r="I215" s="225"/>
      <c r="J215" s="253" t="str">
        <f t="shared" ref="J215:J216" si="165">IF(OR(G215="",G215=0),"",IF(ISERR(H215/G215*100),"je třeba dodplnit výši DPH",IF(H215/G215*100&gt;21,"zkontrolujte výši DPH, nesmí být vyšší než 21 %",IF(H215="do tohoto pole vepište částku DPH ve výši max. 21 % z ceny bez DPH","je třeba doplnit výši DPH",""))))</f>
        <v/>
      </c>
      <c r="L215" s="1"/>
      <c r="M215" s="1"/>
      <c r="N215" s="1"/>
      <c r="O215" s="1"/>
      <c r="Q215" s="153"/>
      <c r="R215" s="153"/>
      <c r="S215" s="153"/>
      <c r="T215" s="153"/>
    </row>
    <row r="216" spans="1:20" ht="15.5" thickTop="1" thickBot="1" x14ac:dyDescent="0.4">
      <c r="B216" s="217" t="s">
        <v>226</v>
      </c>
      <c r="C216" s="218" t="s">
        <v>227</v>
      </c>
      <c r="D216" s="219"/>
      <c r="E216" s="228">
        <f>H5</f>
        <v>0</v>
      </c>
      <c r="F216" s="220">
        <v>1</v>
      </c>
      <c r="G216" s="226"/>
      <c r="H216" s="227">
        <f>IF(F216="","",E216*F216)</f>
        <v>0</v>
      </c>
      <c r="I216" s="215"/>
      <c r="J216" s="236" t="str">
        <f t="shared" si="165"/>
        <v/>
      </c>
    </row>
    <row r="217" spans="1:20" ht="15.5" thickTop="1" thickBot="1" x14ac:dyDescent="0.4">
      <c r="B217" s="42" t="s">
        <v>229</v>
      </c>
      <c r="C217" s="43" t="s">
        <v>228</v>
      </c>
      <c r="D217" s="44"/>
      <c r="E217" s="229">
        <f>H170</f>
        <v>0</v>
      </c>
      <c r="F217" s="102">
        <v>1</v>
      </c>
      <c r="G217" s="184"/>
      <c r="H217" s="227">
        <f>IF(F217="","",E217*F217)</f>
        <v>0</v>
      </c>
      <c r="I217" s="185"/>
      <c r="J217" s="236" t="str">
        <f t="shared" ref="J217:J218" si="166">IF(OR(G217="",G217=0),"",IF(ISERR(H217/G217*100),"je třeba dodplnit výši DPH",IF(H217/G217*100&gt;21,"zkontrolujte výši DPH, nesmí být vyšší než 21 %",IF(H217="do tohoto pole vepište částku DPH ve výši max. 21 % z ceny bez DPH","je třeba doplnit výši DPH",""))))</f>
        <v/>
      </c>
    </row>
    <row r="218" spans="1:20" ht="15" thickTop="1" x14ac:dyDescent="0.35">
      <c r="B218" s="257" t="s">
        <v>51</v>
      </c>
      <c r="C218" s="258" t="s">
        <v>35</v>
      </c>
      <c r="D218" s="258"/>
      <c r="E218" s="258"/>
      <c r="F218" s="259"/>
      <c r="G218" s="268">
        <f>SUM(G219:G221)</f>
        <v>0</v>
      </c>
      <c r="H218" s="260">
        <f>SUM(H219:H221)</f>
        <v>0</v>
      </c>
      <c r="I218" s="261">
        <f>SUM(G218+H218)</f>
        <v>0</v>
      </c>
      <c r="J218" s="262" t="str">
        <f t="shared" si="166"/>
        <v/>
      </c>
    </row>
    <row r="219" spans="1:20" x14ac:dyDescent="0.35">
      <c r="B219" s="267" t="s">
        <v>233</v>
      </c>
      <c r="C219" s="5"/>
      <c r="D219" s="1"/>
      <c r="E219" s="10"/>
      <c r="F219" s="263"/>
      <c r="G219" s="264" t="str">
        <f>IF(F219="","",E219*F219)</f>
        <v/>
      </c>
      <c r="H219" s="265"/>
      <c r="I219" s="264" t="str">
        <f>IFERROR(G219+H219,"")</f>
        <v/>
      </c>
      <c r="J219" s="266"/>
    </row>
    <row r="220" spans="1:20" x14ac:dyDescent="0.35">
      <c r="B220" s="267" t="s">
        <v>234</v>
      </c>
      <c r="C220" s="5"/>
      <c r="D220" s="1"/>
      <c r="E220" s="10"/>
      <c r="F220" s="263"/>
      <c r="G220" s="264" t="str">
        <f t="shared" ref="G220:G221" si="167">IF(F220="","",E220*F220)</f>
        <v/>
      </c>
      <c r="H220" s="265"/>
      <c r="I220" s="264" t="str">
        <f t="shared" ref="I220:I221" si="168">IFERROR(G220+H220,"")</f>
        <v/>
      </c>
      <c r="J220" s="266"/>
    </row>
    <row r="221" spans="1:20" x14ac:dyDescent="0.35">
      <c r="B221" s="267" t="s">
        <v>235</v>
      </c>
      <c r="C221" s="5"/>
      <c r="D221" s="1"/>
      <c r="E221" s="10"/>
      <c r="F221" s="263"/>
      <c r="G221" s="264" t="str">
        <f t="shared" si="167"/>
        <v/>
      </c>
      <c r="H221" s="265"/>
      <c r="I221" s="264" t="str">
        <f t="shared" si="168"/>
        <v/>
      </c>
      <c r="J221" s="266"/>
    </row>
  </sheetData>
  <sheetProtection formatColumns="0" insertRows="0"/>
  <protectedRanges>
    <protectedRange sqref="H214 G218:I218" name="Oblast4"/>
    <protectedRange sqref="B47:I50 B53:H56 B9:J9 B10:G11 I10:J11 H10:H12 B19:J21 B24:J26 B29:J31 B41:I44 B35:I38 B14:J16 H60:H63" name="Oblast1"/>
    <protectedRange sqref="B125:I128 B60:G63 B66:I69 B73:I75 B95:I97 I98 B100:I102 I103 I60:I63 B78:I80 B84:I86 B89:I91 B105:I107 B110:I112 B115:I117 B120:I122 B131:I134 B137:I140 H150:I152 H155:I157 H161:I163 H166:I168 H173:I175 H178:I180 H184:I186 H189:I191 H195:I197 H200:I202 H205:I207 H210:I212 B143:I146 I213:I214" name="Oblast2"/>
    <protectedRange sqref="B155:G157 B161:G163 B205:G205 B207:G207 B206 D206:G206 B153:I153 B166:G168 B173:G175 B178:G180 B184:G186 B189:G191 B195:G197 B200:G202 B213:H213 B150:G152 B210:G212 G214" name="Oblast3"/>
  </protectedRanges>
  <mergeCells count="35">
    <mergeCell ref="A198:A199"/>
    <mergeCell ref="A203:A204"/>
    <mergeCell ref="A208:A209"/>
    <mergeCell ref="A169:A170"/>
    <mergeCell ref="A176:A177"/>
    <mergeCell ref="A181:A182"/>
    <mergeCell ref="A187:A188"/>
    <mergeCell ref="A192:A193"/>
    <mergeCell ref="A141:A142"/>
    <mergeCell ref="A147:A148"/>
    <mergeCell ref="A153:A154"/>
    <mergeCell ref="A158:A159"/>
    <mergeCell ref="A164:A165"/>
    <mergeCell ref="A113:A114"/>
    <mergeCell ref="A118:A119"/>
    <mergeCell ref="A123:A124"/>
    <mergeCell ref="A129:A130"/>
    <mergeCell ref="A135:A136"/>
    <mergeCell ref="A39:A40"/>
    <mergeCell ref="A87:A88"/>
    <mergeCell ref="A92:A93"/>
    <mergeCell ref="A98:A99"/>
    <mergeCell ref="A103:A104"/>
    <mergeCell ref="A81:A82"/>
    <mergeCell ref="A45:A46"/>
    <mergeCell ref="A51:A52"/>
    <mergeCell ref="A57:A58"/>
    <mergeCell ref="A64:A65"/>
    <mergeCell ref="A70:A71"/>
    <mergeCell ref="A76:A77"/>
    <mergeCell ref="A12:A13"/>
    <mergeCell ref="A17:A18"/>
    <mergeCell ref="A22:A23"/>
    <mergeCell ref="A27:A28"/>
    <mergeCell ref="A32:A33"/>
  </mergeCells>
  <phoneticPr fontId="3" type="noConversion"/>
  <conditionalFormatting sqref="M3">
    <cfRule type="expression" dxfId="5" priority="5">
      <formula>$L$4=0</formula>
    </cfRule>
    <cfRule type="cellIs" dxfId="4" priority="6" operator="greaterThan">
      <formula>0.2</formula>
    </cfRule>
  </conditionalFormatting>
  <conditionalFormatting sqref="R3">
    <cfRule type="expression" dxfId="3" priority="3">
      <formula>$L$4=0</formula>
    </cfRule>
    <cfRule type="cellIs" dxfId="2" priority="4" operator="greaterThan">
      <formula>0.2</formula>
    </cfRule>
  </conditionalFormatting>
  <conditionalFormatting sqref="I4">
    <cfRule type="expression" dxfId="1" priority="2">
      <formula>$J$4="Pozor na vedlejší výdaje, přesahují 20 % z CZV"</formula>
    </cfRule>
  </conditionalFormatting>
  <conditionalFormatting sqref="I33:I214 I218:I295">
    <cfRule type="expression" dxfId="0" priority="1">
      <formula>J33="zkontrolujte výši DPH, nesmí být vyšší než 21 %"</formula>
    </cfRule>
  </conditionalFormatting>
  <dataValidations count="7">
    <dataValidation type="textLength" operator="equal" allowBlank="1" showInputMessage="1" showErrorMessage="1" error="DPH není v tomto případě způsobilým výdajem." prompt="DPH není v tomto případě způsobilým výdajem." sqref="H9:H11 H29:H31 H19:H21 H24:H26 H14:H16" xr:uid="{8742A551-404F-4D93-BC9C-6C03E42759D0}">
      <formula1>0</formula1>
    </dataValidation>
    <dataValidation type="textLength" operator="equal" allowBlank="1" showInputMessage="1" showErrorMessage="1" error="Projektová dokumentace není hlavním výdajem" prompt="Projektová dokumentace není hlavním výdajem" sqref="D95:J97" xr:uid="{4A796F18-55A0-42A0-9BD0-92472155EA37}">
      <formula1>0</formula1>
    </dataValidation>
    <dataValidation type="textLength" operator="equal" allowBlank="1" showInputMessage="1" showErrorMessage="1" error="Posudky nejsou hlavním výdajem" prompt="Posudky nejsou hlavním výdajem" sqref="D125:J128" xr:uid="{659CC096-A0E3-4968-BC65-82BC1CF0AC1F}">
      <formula1>0</formula1>
    </dataValidation>
    <dataValidation type="textLength" operator="equal" allowBlank="1" showInputMessage="1" showErrorMessage="1" error="Průzkumy a posudky nejsou hlavním výdajem" prompt="Průzkumy a posudky nejsou hlavním výdajem" sqref="D137:J140" xr:uid="{7168986B-4FDA-4DC9-9A4A-77923D9EE17A}">
      <formula1>0</formula1>
    </dataValidation>
    <dataValidation type="textLength" operator="equal" allowBlank="1" showInputMessage="1" showErrorMessage="1" error="Drobný hmotný majetek není hlavní výdaj" prompt="Drobný hmotný majetek není hlavní výdaj" sqref="C173:J175" xr:uid="{AD36E251-A13B-47B7-ADF5-CB6807ABA1E0}">
      <formula1>0</formula1>
    </dataValidation>
    <dataValidation type="textLength" operator="equal" allowBlank="1" showInputMessage="1" showErrorMessage="1" error="Drobný nehmotný majetek není hlavní výdaj" prompt="Drobný nehmotný majetek není hlavní výdaj" sqref="D184:J186" xr:uid="{B65D4CAE-E42F-42B2-8BA2-1D791384F965}">
      <formula1>0</formula1>
    </dataValidation>
    <dataValidation type="textLength" operator="equal" allowBlank="1" showInputMessage="1" showErrorMessage="1" error="Dlouhodobý nehmotný majetek není hlavní výdaj" prompt="Dlouhodobý nehmotný majetek není hlavní výdaj" sqref="C161:J163" xr:uid="{36682CBD-30D3-47F0-A240-23AAA500D7A6}">
      <formula1>0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C6A7A-382B-4593-B5CE-4CBFFFC13D06}">
  <dimension ref="A1:C60"/>
  <sheetViews>
    <sheetView tabSelected="1" zoomScaleNormal="100" workbookViewId="0">
      <selection activeCell="C58" sqref="C58"/>
    </sheetView>
  </sheetViews>
  <sheetFormatPr defaultRowHeight="14.5" x14ac:dyDescent="0.35"/>
  <cols>
    <col min="1" max="1" width="15" style="3" customWidth="1"/>
    <col min="2" max="2" width="66.453125" customWidth="1"/>
    <col min="3" max="3" width="20.7265625" style="9" customWidth="1"/>
    <col min="4" max="241" width="15" customWidth="1"/>
  </cols>
  <sheetData>
    <row r="1" spans="1:3" x14ac:dyDescent="0.35">
      <c r="A1" s="2" t="s">
        <v>0</v>
      </c>
      <c r="B1" s="59" t="s">
        <v>1</v>
      </c>
      <c r="C1" s="79" t="s">
        <v>232</v>
      </c>
    </row>
    <row r="2" spans="1:3" x14ac:dyDescent="0.35">
      <c r="A2" s="60" t="s">
        <v>2</v>
      </c>
      <c r="B2" s="127" t="s">
        <v>3</v>
      </c>
      <c r="C2" s="140">
        <f>C3+C58</f>
        <v>0</v>
      </c>
    </row>
    <row r="3" spans="1:3" x14ac:dyDescent="0.35">
      <c r="A3" s="61" t="s">
        <v>4</v>
      </c>
      <c r="B3" s="62" t="s">
        <v>5</v>
      </c>
      <c r="C3" s="141">
        <f>C4+C43+C55</f>
        <v>0</v>
      </c>
    </row>
    <row r="4" spans="1:3" x14ac:dyDescent="0.35">
      <c r="A4" s="63" t="s">
        <v>6</v>
      </c>
      <c r="B4" s="64" t="s">
        <v>52</v>
      </c>
      <c r="C4" s="142">
        <f>VLOOKUP(A4,podrobný!B:J,6,FALSE)</f>
        <v>0</v>
      </c>
    </row>
    <row r="5" spans="1:3" x14ac:dyDescent="0.35">
      <c r="A5" s="65" t="s">
        <v>7</v>
      </c>
      <c r="B5" s="66" t="s">
        <v>184</v>
      </c>
      <c r="C5" s="143">
        <f>VLOOKUP(A5,podrobný!B:J,6,FALSE)</f>
        <v>0</v>
      </c>
    </row>
    <row r="6" spans="1:3" x14ac:dyDescent="0.35">
      <c r="A6" s="67" t="s">
        <v>8</v>
      </c>
      <c r="B6" s="68" t="s">
        <v>185</v>
      </c>
      <c r="C6" s="144">
        <f>VLOOKUP(A6,podrobný!B:J,6,FALSE)</f>
        <v>0</v>
      </c>
    </row>
    <row r="7" spans="1:3" x14ac:dyDescent="0.35">
      <c r="A7" s="69" t="s">
        <v>71</v>
      </c>
      <c r="B7" s="70" t="s">
        <v>31</v>
      </c>
      <c r="C7" s="145">
        <f>VLOOKUP(A7,podrobný!B:J,6,FALSE)</f>
        <v>0</v>
      </c>
    </row>
    <row r="8" spans="1:3" x14ac:dyDescent="0.35">
      <c r="A8" s="69" t="s">
        <v>72</v>
      </c>
      <c r="B8" s="70" t="s">
        <v>32</v>
      </c>
      <c r="C8" s="145">
        <f>VLOOKUP(A8,podrobný!B:J,6,FALSE)</f>
        <v>0</v>
      </c>
    </row>
    <row r="9" spans="1:3" x14ac:dyDescent="0.35">
      <c r="A9" s="69" t="s">
        <v>73</v>
      </c>
      <c r="B9" s="71" t="s">
        <v>33</v>
      </c>
      <c r="C9" s="146">
        <f>VLOOKUP(A9,podrobný!B:J,6,FALSE)</f>
        <v>0</v>
      </c>
    </row>
    <row r="10" spans="1:3" x14ac:dyDescent="0.35">
      <c r="A10" s="69" t="s">
        <v>92</v>
      </c>
      <c r="B10" s="70" t="s">
        <v>41</v>
      </c>
      <c r="C10" s="145">
        <f>VLOOKUP(A10,podrobný!B:J,6,FALSE)</f>
        <v>0</v>
      </c>
    </row>
    <row r="11" spans="1:3" x14ac:dyDescent="0.35">
      <c r="A11" s="69" t="s">
        <v>93</v>
      </c>
      <c r="B11" s="70" t="s">
        <v>42</v>
      </c>
      <c r="C11" s="145">
        <f>VLOOKUP(A11,podrobný!B:J,6,FALSE)</f>
        <v>0</v>
      </c>
    </row>
    <row r="12" spans="1:3" x14ac:dyDescent="0.35">
      <c r="A12" s="65" t="s">
        <v>9</v>
      </c>
      <c r="B12" s="66" t="s">
        <v>186</v>
      </c>
      <c r="C12" s="143">
        <f>VLOOKUP(A12,podrobný!B:J,6,FALSE)</f>
        <v>0</v>
      </c>
    </row>
    <row r="13" spans="1:3" x14ac:dyDescent="0.35">
      <c r="A13" s="69" t="s">
        <v>74</v>
      </c>
      <c r="B13" s="1" t="s">
        <v>19</v>
      </c>
      <c r="C13" s="138">
        <f>VLOOKUP(A13,podrobný!B:J,6,FALSE)</f>
        <v>0</v>
      </c>
    </row>
    <row r="14" spans="1:3" x14ac:dyDescent="0.35">
      <c r="A14" s="69" t="s">
        <v>75</v>
      </c>
      <c r="B14" s="4" t="s">
        <v>20</v>
      </c>
      <c r="C14" s="136">
        <f>VLOOKUP(A14,podrobný!B:J,6,FALSE)</f>
        <v>0</v>
      </c>
    </row>
    <row r="15" spans="1:3" x14ac:dyDescent="0.35">
      <c r="A15" s="69" t="s">
        <v>76</v>
      </c>
      <c r="B15" s="70" t="s">
        <v>38</v>
      </c>
      <c r="C15" s="145">
        <f>VLOOKUP(A15,podrobný!B:J,6,FALSE)</f>
        <v>0</v>
      </c>
    </row>
    <row r="16" spans="1:3" x14ac:dyDescent="0.35">
      <c r="A16" s="69" t="s">
        <v>77</v>
      </c>
      <c r="B16" s="71" t="s">
        <v>39</v>
      </c>
      <c r="C16" s="146">
        <f>VLOOKUP(A16,podrobný!B:J,6,FALSE)</f>
        <v>0</v>
      </c>
    </row>
    <row r="17" spans="1:3" ht="29" x14ac:dyDescent="0.35">
      <c r="A17" s="65" t="s">
        <v>10</v>
      </c>
      <c r="B17" s="72" t="s">
        <v>187</v>
      </c>
      <c r="C17" s="147">
        <f>VLOOKUP(A17,podrobný!B:J,6,FALSE)</f>
        <v>0</v>
      </c>
    </row>
    <row r="18" spans="1:3" x14ac:dyDescent="0.35">
      <c r="A18" s="69" t="s">
        <v>78</v>
      </c>
      <c r="B18" s="70" t="s">
        <v>36</v>
      </c>
      <c r="C18" s="145">
        <f>VLOOKUP(A18,podrobný!B:J,6,FALSE)</f>
        <v>0</v>
      </c>
    </row>
    <row r="19" spans="1:3" x14ac:dyDescent="0.35">
      <c r="A19" s="69" t="s">
        <v>79</v>
      </c>
      <c r="B19" s="70" t="s">
        <v>37</v>
      </c>
      <c r="C19" s="145">
        <f>VLOOKUP(A19,podrobný!B:J,6,FALSE)</f>
        <v>0</v>
      </c>
    </row>
    <row r="20" spans="1:3" x14ac:dyDescent="0.35">
      <c r="A20" s="65" t="s">
        <v>11</v>
      </c>
      <c r="B20" s="72" t="s">
        <v>218</v>
      </c>
      <c r="C20" s="147">
        <f>VLOOKUP(A20,podrobný!B:J,6,FALSE)</f>
        <v>0</v>
      </c>
    </row>
    <row r="21" spans="1:3" x14ac:dyDescent="0.35">
      <c r="A21" s="69" t="s">
        <v>12</v>
      </c>
      <c r="B21" s="73" t="s">
        <v>216</v>
      </c>
      <c r="C21" s="148">
        <f>VLOOKUP(A21,podrobný!B:J,6,FALSE)</f>
        <v>0</v>
      </c>
    </row>
    <row r="22" spans="1:3" x14ac:dyDescent="0.35">
      <c r="A22" s="69" t="s">
        <v>14</v>
      </c>
      <c r="B22" s="73" t="s">
        <v>217</v>
      </c>
      <c r="C22" s="148">
        <f>VLOOKUP(A22,podrobný!B:J,6,FALSE)</f>
        <v>0</v>
      </c>
    </row>
    <row r="23" spans="1:3" x14ac:dyDescent="0.35">
      <c r="A23" s="65" t="s">
        <v>17</v>
      </c>
      <c r="B23" s="66" t="s">
        <v>188</v>
      </c>
      <c r="C23" s="143">
        <f>VLOOKUP(A23,podrobný!B:J,6,FALSE)</f>
        <v>0</v>
      </c>
    </row>
    <row r="24" spans="1:3" x14ac:dyDescent="0.35">
      <c r="A24" s="69" t="s">
        <v>43</v>
      </c>
      <c r="B24" s="1" t="s">
        <v>21</v>
      </c>
      <c r="C24" s="138">
        <f>VLOOKUP(A24,podrobný!B:J,6,FALSE)</f>
        <v>0</v>
      </c>
    </row>
    <row r="25" spans="1:3" x14ac:dyDescent="0.35">
      <c r="A25" s="69" t="s">
        <v>44</v>
      </c>
      <c r="B25" s="4" t="s">
        <v>22</v>
      </c>
      <c r="C25" s="136">
        <f>VLOOKUP(A25,podrobný!B:J,6,FALSE)</f>
        <v>0</v>
      </c>
    </row>
    <row r="26" spans="1:3" x14ac:dyDescent="0.35">
      <c r="A26" s="65" t="s">
        <v>45</v>
      </c>
      <c r="B26" s="66" t="s">
        <v>189</v>
      </c>
      <c r="C26" s="143">
        <f>VLOOKUP(A26,podrobný!B:J,6,FALSE)</f>
        <v>0</v>
      </c>
    </row>
    <row r="27" spans="1:3" x14ac:dyDescent="0.35">
      <c r="A27" s="69" t="s">
        <v>46</v>
      </c>
      <c r="B27" s="70" t="s">
        <v>68</v>
      </c>
      <c r="C27" s="145">
        <f>VLOOKUP(A27,podrobný!B:J,6,FALSE)</f>
        <v>0</v>
      </c>
    </row>
    <row r="28" spans="1:3" x14ac:dyDescent="0.35">
      <c r="A28" s="69" t="s">
        <v>47</v>
      </c>
      <c r="B28" s="70" t="s">
        <v>34</v>
      </c>
      <c r="C28" s="145">
        <f>VLOOKUP(A28,podrobný!B:J,6,FALSE)</f>
        <v>0</v>
      </c>
    </row>
    <row r="29" spans="1:3" x14ac:dyDescent="0.35">
      <c r="A29" s="69" t="s">
        <v>80</v>
      </c>
      <c r="B29" s="70" t="s">
        <v>40</v>
      </c>
      <c r="C29" s="145">
        <f>VLOOKUP(A29,podrobný!B:J,6,FALSE)</f>
        <v>0</v>
      </c>
    </row>
    <row r="30" spans="1:3" x14ac:dyDescent="0.35">
      <c r="A30" s="69" t="s">
        <v>81</v>
      </c>
      <c r="B30" s="70" t="s">
        <v>87</v>
      </c>
      <c r="C30" s="145">
        <f>VLOOKUP(A30,podrobný!B:J,6,FALSE)</f>
        <v>0</v>
      </c>
    </row>
    <row r="31" spans="1:3" x14ac:dyDescent="0.35">
      <c r="A31" s="69" t="s">
        <v>94</v>
      </c>
      <c r="B31" s="70" t="s">
        <v>69</v>
      </c>
      <c r="C31" s="145">
        <f>VLOOKUP(A31,podrobný!B:J,6,FALSE)</f>
        <v>0</v>
      </c>
    </row>
    <row r="32" spans="1:3" x14ac:dyDescent="0.35">
      <c r="A32" s="69" t="s">
        <v>82</v>
      </c>
      <c r="B32" s="70" t="s">
        <v>70</v>
      </c>
      <c r="C32" s="145">
        <f>VLOOKUP(A32,podrobný!B:J,6,FALSE)</f>
        <v>0</v>
      </c>
    </row>
    <row r="33" spans="1:3" x14ac:dyDescent="0.35">
      <c r="A33" s="69" t="s">
        <v>83</v>
      </c>
      <c r="B33" s="71" t="s">
        <v>88</v>
      </c>
      <c r="C33" s="146">
        <f>VLOOKUP(A33,podrobný!B:J,6,FALSE)</f>
        <v>0</v>
      </c>
    </row>
    <row r="34" spans="1:3" x14ac:dyDescent="0.35">
      <c r="A34" s="69" t="s">
        <v>84</v>
      </c>
      <c r="B34" s="71" t="s">
        <v>89</v>
      </c>
      <c r="C34" s="146">
        <f>VLOOKUP(A34,podrobný!B:J,6,FALSE)</f>
        <v>0</v>
      </c>
    </row>
    <row r="35" spans="1:3" x14ac:dyDescent="0.35">
      <c r="A35" s="69" t="s">
        <v>85</v>
      </c>
      <c r="B35" s="71" t="s">
        <v>90</v>
      </c>
      <c r="C35" s="146">
        <f>VLOOKUP(A35,podrobný!B:J,6,FALSE)</f>
        <v>0</v>
      </c>
    </row>
    <row r="36" spans="1:3" x14ac:dyDescent="0.35">
      <c r="A36" s="69" t="s">
        <v>86</v>
      </c>
      <c r="B36" s="71" t="s">
        <v>91</v>
      </c>
      <c r="C36" s="146">
        <f>VLOOKUP(A36,podrobný!B:J,6,FALSE)</f>
        <v>0</v>
      </c>
    </row>
    <row r="37" spans="1:3" x14ac:dyDescent="0.35">
      <c r="A37" s="65" t="s">
        <v>48</v>
      </c>
      <c r="B37" s="72" t="s">
        <v>190</v>
      </c>
      <c r="C37" s="147">
        <f>VLOOKUP(A37,podrobný!B:J,6,FALSE)</f>
        <v>0</v>
      </c>
    </row>
    <row r="38" spans="1:3" x14ac:dyDescent="0.35">
      <c r="A38" s="69" t="s">
        <v>49</v>
      </c>
      <c r="B38" s="1" t="s">
        <v>23</v>
      </c>
      <c r="C38" s="138">
        <f>VLOOKUP(A38,podrobný!B:J,6,FALSE)</f>
        <v>0</v>
      </c>
    </row>
    <row r="39" spans="1:3" x14ac:dyDescent="0.35">
      <c r="A39" s="69" t="s">
        <v>50</v>
      </c>
      <c r="B39" s="1" t="s">
        <v>24</v>
      </c>
      <c r="C39" s="138">
        <f>VLOOKUP(A39,podrobný!B:J,6,FALSE)</f>
        <v>0</v>
      </c>
    </row>
    <row r="40" spans="1:3" x14ac:dyDescent="0.35">
      <c r="A40" s="65" t="s">
        <v>53</v>
      </c>
      <c r="B40" s="74" t="s">
        <v>191</v>
      </c>
      <c r="C40" s="149">
        <f>VLOOKUP(A40,podrobný!B:J,6,FALSE)</f>
        <v>0</v>
      </c>
    </row>
    <row r="41" spans="1:3" x14ac:dyDescent="0.35">
      <c r="A41" s="69" t="s">
        <v>54</v>
      </c>
      <c r="B41" s="1" t="s">
        <v>25</v>
      </c>
      <c r="C41" s="138">
        <f>VLOOKUP(A41,podrobný!B:J,6,FALSE)</f>
        <v>0</v>
      </c>
    </row>
    <row r="42" spans="1:3" x14ac:dyDescent="0.35">
      <c r="A42" s="69" t="s">
        <v>55</v>
      </c>
      <c r="B42" s="1" t="s">
        <v>26</v>
      </c>
      <c r="C42" s="138">
        <f>VLOOKUP(A42,podrobný!B:J,6,FALSE)</f>
        <v>0</v>
      </c>
    </row>
    <row r="43" spans="1:3" x14ac:dyDescent="0.35">
      <c r="A43" s="75" t="s">
        <v>56</v>
      </c>
      <c r="B43" s="128" t="s">
        <v>192</v>
      </c>
      <c r="C43" s="150">
        <f>VLOOKUP(A43,podrobný!B:J,6,FALSE)</f>
        <v>0</v>
      </c>
    </row>
    <row r="44" spans="1:3" x14ac:dyDescent="0.35">
      <c r="A44" s="76" t="s">
        <v>57</v>
      </c>
      <c r="B44" s="66" t="s">
        <v>193</v>
      </c>
      <c r="C44" s="143">
        <f>VLOOKUP(A44,podrobný!B:J,6,FALSE)</f>
        <v>0</v>
      </c>
    </row>
    <row r="45" spans="1:3" x14ac:dyDescent="0.35">
      <c r="A45" s="69" t="s">
        <v>60</v>
      </c>
      <c r="B45" s="1" t="s">
        <v>27</v>
      </c>
      <c r="C45" s="138">
        <f>VLOOKUP(A45,podrobný!B:J,6,FALSE)</f>
        <v>0</v>
      </c>
    </row>
    <row r="46" spans="1:3" x14ac:dyDescent="0.35">
      <c r="A46" s="69" t="s">
        <v>61</v>
      </c>
      <c r="B46" s="1" t="s">
        <v>28</v>
      </c>
      <c r="C46" s="138">
        <f>VLOOKUP(A46,podrobný!B:J,6,FALSE)</f>
        <v>0</v>
      </c>
    </row>
    <row r="47" spans="1:3" x14ac:dyDescent="0.35">
      <c r="A47" s="76" t="s">
        <v>58</v>
      </c>
      <c r="B47" s="66" t="s">
        <v>194</v>
      </c>
      <c r="C47" s="143">
        <f>VLOOKUP(A47,podrobný!B:J,6,FALSE)</f>
        <v>0</v>
      </c>
    </row>
    <row r="48" spans="1:3" x14ac:dyDescent="0.35">
      <c r="A48" s="69" t="s">
        <v>62</v>
      </c>
      <c r="B48" s="1" t="s">
        <v>29</v>
      </c>
      <c r="C48" s="138">
        <f>VLOOKUP(A48,podrobný!B:J,6,FALSE)</f>
        <v>0</v>
      </c>
    </row>
    <row r="49" spans="1:3" x14ac:dyDescent="0.35">
      <c r="A49" s="69" t="s">
        <v>63</v>
      </c>
      <c r="B49" s="1" t="s">
        <v>30</v>
      </c>
      <c r="C49" s="138">
        <f>VLOOKUP(A49,podrobný!B:J,6,FALSE)</f>
        <v>0</v>
      </c>
    </row>
    <row r="50" spans="1:3" x14ac:dyDescent="0.35">
      <c r="A50" s="76" t="s">
        <v>59</v>
      </c>
      <c r="B50" s="66" t="s">
        <v>195</v>
      </c>
      <c r="C50" s="143">
        <f>VLOOKUP(A50,podrobný!B:J,6,FALSE)</f>
        <v>0</v>
      </c>
    </row>
    <row r="51" spans="1:3" x14ac:dyDescent="0.35">
      <c r="A51" s="69" t="s">
        <v>64</v>
      </c>
      <c r="B51" s="1" t="s">
        <v>13</v>
      </c>
      <c r="C51" s="138">
        <f>VLOOKUP(A51,podrobný!B:J,6,FALSE)</f>
        <v>0</v>
      </c>
    </row>
    <row r="52" spans="1:3" x14ac:dyDescent="0.35">
      <c r="A52" s="69" t="s">
        <v>65</v>
      </c>
      <c r="B52" s="1" t="s">
        <v>16</v>
      </c>
      <c r="C52" s="138">
        <f>VLOOKUP(A52,podrobný!B:J,6,FALSE)</f>
        <v>0</v>
      </c>
    </row>
    <row r="53" spans="1:3" x14ac:dyDescent="0.35">
      <c r="A53" s="69" t="s">
        <v>66</v>
      </c>
      <c r="B53" s="1" t="s">
        <v>15</v>
      </c>
      <c r="C53" s="138">
        <f>VLOOKUP(A53,podrobný!B:J,6,FALSE)</f>
        <v>0</v>
      </c>
    </row>
    <row r="54" spans="1:3" x14ac:dyDescent="0.35">
      <c r="A54" s="69" t="s">
        <v>67</v>
      </c>
      <c r="B54" s="1" t="s">
        <v>18</v>
      </c>
      <c r="C54" s="138">
        <f>VLOOKUP(A54,podrobný!B:J,6,FALSE)</f>
        <v>0</v>
      </c>
    </row>
    <row r="55" spans="1:3" x14ac:dyDescent="0.35">
      <c r="A55" s="77" t="s">
        <v>225</v>
      </c>
      <c r="B55" s="78" t="s">
        <v>220</v>
      </c>
      <c r="C55" s="150">
        <f>C56+C57</f>
        <v>0</v>
      </c>
    </row>
    <row r="56" spans="1:3" x14ac:dyDescent="0.35">
      <c r="A56" s="69" t="s">
        <v>226</v>
      </c>
      <c r="B56" s="1" t="s">
        <v>230</v>
      </c>
      <c r="C56" s="138">
        <f>podrobný!H216</f>
        <v>0</v>
      </c>
    </row>
    <row r="57" spans="1:3" x14ac:dyDescent="0.35">
      <c r="A57" s="69" t="s">
        <v>229</v>
      </c>
      <c r="B57" s="1" t="s">
        <v>231</v>
      </c>
      <c r="C57" s="138">
        <f>podrobný!H217</f>
        <v>0</v>
      </c>
    </row>
    <row r="58" spans="1:3" x14ac:dyDescent="0.35">
      <c r="A58" s="77" t="s">
        <v>51</v>
      </c>
      <c r="B58" s="78" t="s">
        <v>35</v>
      </c>
      <c r="C58" s="150">
        <f>podrobný!I218</f>
        <v>0</v>
      </c>
    </row>
    <row r="60" spans="1:3" x14ac:dyDescent="0.35">
      <c r="B60" s="12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sumář= rozpočet v IS MS2014+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2022-11-29T19:47:03Z</dcterms:created>
  <dcterms:modified xsi:type="dcterms:W3CDTF">2023-11-20T10:13:19Z</dcterms:modified>
</cp:coreProperties>
</file>