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570" windowHeight="11565"/>
  </bookViews>
  <sheets>
    <sheet name="Náhrada mzdy 2018" sheetId="1" r:id="rId1"/>
  </sheets>
  <calcPr calcId="145621"/>
</workbook>
</file>

<file path=xl/calcChain.xml><?xml version="1.0" encoding="utf-8"?>
<calcChain xmlns="http://schemas.openxmlformats.org/spreadsheetml/2006/main">
  <c r="C15" i="1" l="1"/>
  <c r="C14" i="1"/>
  <c r="B12" i="1"/>
  <c r="B11" i="1"/>
  <c r="I11" i="1" s="1"/>
  <c r="B10" i="1"/>
  <c r="I10" i="1" s="1"/>
  <c r="I9" i="1"/>
  <c r="C16" i="1" l="1"/>
  <c r="I13" i="1"/>
  <c r="F15" i="1" l="1"/>
  <c r="F14" i="1"/>
  <c r="G14" i="1"/>
  <c r="I15" i="1"/>
  <c r="I14" i="1"/>
  <c r="I17" i="1" s="1"/>
  <c r="G15" i="1"/>
</calcChain>
</file>

<file path=xl/sharedStrings.xml><?xml version="1.0" encoding="utf-8"?>
<sst xmlns="http://schemas.openxmlformats.org/spreadsheetml/2006/main" count="32" uniqueCount="24">
  <si>
    <t>Výpočet výše NÁHRADY MZDY *)</t>
  </si>
  <si>
    <t>podle zákona 262/2006 Sb.</t>
  </si>
  <si>
    <r>
      <t xml:space="preserve">při dočasné pracovní neschopnosti nebo karanténě v době od </t>
    </r>
    <r>
      <rPr>
        <b/>
        <sz val="12"/>
        <color indexed="10"/>
        <rFont val="Arial CE"/>
        <charset val="238"/>
      </rPr>
      <t>1. ledna 2018</t>
    </r>
  </si>
  <si>
    <t>Vložit údaje do následujících zelených políček - počet hodin a průměrný hodinový výdělek</t>
  </si>
  <si>
    <t>Počet hodin pracovní neschopnosti (nemoci) pro náhradu mzdy **)</t>
  </si>
  <si>
    <t xml:space="preserve">Počet hodin karantény (od prvního dne) </t>
  </si>
  <si>
    <r>
      <t xml:space="preserve">Průměrný hodinový výdělek  (PHV)  </t>
    </r>
    <r>
      <rPr>
        <b/>
        <sz val="8"/>
        <rFont val="Arial CE"/>
        <charset val="238"/>
      </rPr>
      <t>(je stejný pro nemoc i pro karanténu)</t>
    </r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</si>
  <si>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</si>
  <si>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</si>
  <si>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</si>
  <si>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</si>
  <si>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</si>
  <si>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</si>
  <si>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</si>
  <si>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</si>
  <si>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</si>
  <si>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Náhrada mzdy  (nemoc)</t>
  </si>
  <si>
    <t>hodin</t>
  </si>
  <si>
    <t>Karanténa od 1. dne</t>
  </si>
  <si>
    <t>Celkem náhrada</t>
  </si>
  <si>
    <t xml:space="preserve"> NÁHRADA MZDY  </t>
  </si>
  <si>
    <t>*) poskytuje se  v  době prvních 14 kalendářních dnů, a to pouze za pracovní dny a tzv. placené svátky</t>
  </si>
  <si>
    <t>při dočasné pracovní neschopnosti náhrada náleží od 4. pracovního dne, nejdéle však od 25. neodpracované hodiny z rozvržených směn, v případě karantény od 1.  pracovního dne.</t>
  </si>
  <si>
    <t>**) počet hodin bez karenční doby,  nevyplňuje se pro karanténu.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</si>
</sst>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K"/>
    <numFmt numFmtId="165" formatCode="#,##0_K"/>
    <numFmt numFmtId="166" formatCode="_-* #,##0.00\ &quot;Kč&quot;_K"/>
    <numFmt numFmtId="167" formatCode="_-* #,##0\ &quot;Kč&quot;_K"/>
    <numFmt numFmtId="168" formatCode="_-* #,##0.0000\ &quot;Kč&quot;_K"/>
    <numFmt numFmtId="169" formatCode="#,##0.0_K"/>
    <numFmt numFmtId="170" formatCode="#,##0.0000_K"/>
    <numFmt numFmtId="171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2"/>
      <color indexed="10"/>
      <name val="Arial CE"/>
      <charset val="238"/>
    </font>
    <font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2"/>
      <color indexed="57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i/>
      <sz val="12"/>
      <name val="Arial CE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5" fillId="0" borderId="0"/>
  </cellStyleXfs>
  <cellXfs count="92">
    <xf numFmtId="0" fontId="0" fillId="0" borderId="0" xfId="0"/>
    <xf numFmtId="165" fontId="7" fillId="0" borderId="0" xfId="0" applyNumberFormat="1" applyFont="1" applyAlignment="1">
      <alignment horizontal="center"/>
    </xf>
    <xf numFmtId="165" fontId="10" fillId="0" borderId="0" xfId="0" applyNumberFormat="1" applyFont="1"/>
    <xf numFmtId="165" fontId="11" fillId="0" borderId="0" xfId="2" applyFont="1"/>
    <xf numFmtId="165" fontId="13" fillId="2" borderId="2" xfId="0" applyNumberFormat="1" applyFont="1" applyFill="1" applyBorder="1" applyAlignment="1">
      <alignment horizontal="left" vertical="center" indent="1"/>
    </xf>
    <xf numFmtId="165" fontId="10" fillId="2" borderId="3" xfId="0" applyNumberFormat="1" applyFont="1" applyFill="1" applyBorder="1" applyAlignment="1">
      <alignment vertical="center"/>
    </xf>
    <xf numFmtId="165" fontId="10" fillId="2" borderId="3" xfId="0" applyNumberFormat="1" applyFont="1" applyFill="1" applyBorder="1"/>
    <xf numFmtId="3" fontId="13" fillId="3" borderId="4" xfId="0" applyNumberFormat="1" applyFont="1" applyFill="1" applyBorder="1" applyAlignment="1" applyProtection="1">
      <alignment horizontal="center"/>
      <protection locked="0"/>
    </xf>
    <xf numFmtId="165" fontId="13" fillId="4" borderId="5" xfId="0" applyNumberFormat="1" applyFont="1" applyFill="1" applyBorder="1" applyAlignment="1">
      <alignment horizontal="left" vertical="center" indent="1"/>
    </xf>
    <xf numFmtId="165" fontId="8" fillId="4" borderId="0" xfId="0" applyNumberFormat="1" applyFont="1" applyFill="1" applyBorder="1" applyAlignment="1">
      <alignment vertical="center"/>
    </xf>
    <xf numFmtId="165" fontId="8" fillId="4" borderId="0" xfId="0" applyNumberFormat="1" applyFont="1" applyFill="1" applyBorder="1"/>
    <xf numFmtId="165" fontId="10" fillId="5" borderId="7" xfId="0" applyNumberFormat="1" applyFont="1" applyFill="1" applyBorder="1"/>
    <xf numFmtId="166" fontId="13" fillId="3" borderId="4" xfId="2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right"/>
    </xf>
    <xf numFmtId="9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168" fontId="10" fillId="0" borderId="8" xfId="2" applyNumberFormat="1" applyFont="1" applyBorder="1" applyAlignment="1">
      <alignment horizontal="right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2" borderId="2" xfId="0" applyNumberFormat="1" applyFont="1" applyFill="1" applyBorder="1" applyAlignment="1">
      <alignment horizontal="right" vertical="center"/>
    </xf>
    <xf numFmtId="165" fontId="13" fillId="2" borderId="3" xfId="0" applyNumberFormat="1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left"/>
    </xf>
    <xf numFmtId="9" fontId="10" fillId="0" borderId="3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left"/>
    </xf>
    <xf numFmtId="168" fontId="10" fillId="0" borderId="11" xfId="2" applyNumberFormat="1" applyFont="1" applyBorder="1" applyAlignment="1">
      <alignment horizontal="right"/>
    </xf>
    <xf numFmtId="165" fontId="11" fillId="4" borderId="5" xfId="2" applyFont="1" applyFill="1" applyBorder="1"/>
    <xf numFmtId="165" fontId="10" fillId="4" borderId="5" xfId="0" applyNumberFormat="1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left"/>
    </xf>
    <xf numFmtId="165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left"/>
    </xf>
    <xf numFmtId="9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167" fontId="10" fillId="0" borderId="10" xfId="2" applyNumberFormat="1" applyFont="1" applyBorder="1" applyAlignment="1">
      <alignment horizontal="right"/>
    </xf>
    <xf numFmtId="165" fontId="7" fillId="2" borderId="12" xfId="0" applyNumberFormat="1" applyFont="1" applyFill="1" applyBorder="1" applyAlignment="1">
      <alignment horizontal="left" vertical="center" indent="1"/>
    </xf>
    <xf numFmtId="165" fontId="7" fillId="2" borderId="13" xfId="0" applyNumberFormat="1" applyFont="1" applyFill="1" applyBorder="1" applyAlignment="1">
      <alignment horizontal="left" vertical="center"/>
    </xf>
    <xf numFmtId="165" fontId="10" fillId="2" borderId="13" xfId="0" applyNumberFormat="1" applyFont="1" applyFill="1" applyBorder="1" applyAlignment="1">
      <alignment vertical="center"/>
    </xf>
    <xf numFmtId="167" fontId="13" fillId="6" borderId="14" xfId="2" applyNumberFormat="1" applyFont="1" applyFill="1" applyBorder="1" applyAlignment="1">
      <alignment horizontal="right"/>
    </xf>
    <xf numFmtId="165" fontId="10" fillId="0" borderId="0" xfId="0" applyNumberFormat="1" applyFont="1" applyAlignment="1">
      <alignment vertical="center"/>
    </xf>
    <xf numFmtId="165" fontId="16" fillId="0" borderId="0" xfId="0" applyNumberFormat="1" applyFont="1" applyBorder="1" applyAlignment="1">
      <alignment horizontal="lef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/>
    <xf numFmtId="0" fontId="10" fillId="0" borderId="0" xfId="0" applyFont="1"/>
    <xf numFmtId="165" fontId="17" fillId="0" borderId="0" xfId="2" applyFont="1"/>
    <xf numFmtId="164" fontId="11" fillId="0" borderId="0" xfId="2" applyNumberFormat="1" applyFont="1"/>
    <xf numFmtId="165" fontId="3" fillId="7" borderId="0" xfId="0" applyNumberFormat="1" applyFont="1" applyFill="1" applyAlignment="1">
      <alignment horizontal="center"/>
    </xf>
    <xf numFmtId="165" fontId="4" fillId="7" borderId="0" xfId="0" applyNumberFormat="1" applyFont="1" applyFill="1"/>
    <xf numFmtId="165" fontId="6" fillId="7" borderId="0" xfId="2" applyFont="1" applyFill="1"/>
    <xf numFmtId="165" fontId="7" fillId="7" borderId="0" xfId="0" applyNumberFormat="1" applyFont="1" applyFill="1" applyAlignment="1">
      <alignment horizontal="center"/>
    </xf>
    <xf numFmtId="165" fontId="10" fillId="7" borderId="0" xfId="0" applyNumberFormat="1" applyFont="1" applyFill="1"/>
    <xf numFmtId="165" fontId="11" fillId="7" borderId="0" xfId="2" applyFont="1" applyFill="1"/>
    <xf numFmtId="165" fontId="13" fillId="7" borderId="2" xfId="0" applyNumberFormat="1" applyFont="1" applyFill="1" applyBorder="1"/>
    <xf numFmtId="165" fontId="10" fillId="7" borderId="3" xfId="0" applyNumberFormat="1" applyFont="1" applyFill="1" applyBorder="1"/>
    <xf numFmtId="167" fontId="10" fillId="7" borderId="8" xfId="2" applyNumberFormat="1" applyFont="1" applyFill="1" applyBorder="1" applyAlignment="1">
      <alignment horizontal="right"/>
    </xf>
    <xf numFmtId="0" fontId="10" fillId="7" borderId="0" xfId="0" applyFont="1" applyFill="1" applyBorder="1" applyAlignment="1">
      <alignment horizontal="right"/>
    </xf>
    <xf numFmtId="1" fontId="10" fillId="7" borderId="0" xfId="0" applyNumberFormat="1" applyFont="1" applyFill="1" applyAlignment="1">
      <alignment horizontal="right"/>
    </xf>
    <xf numFmtId="165" fontId="11" fillId="7" borderId="5" xfId="2" applyFont="1" applyFill="1" applyBorder="1"/>
    <xf numFmtId="165" fontId="11" fillId="7" borderId="0" xfId="2" applyFont="1" applyFill="1" applyBorder="1"/>
    <xf numFmtId="165" fontId="8" fillId="7" borderId="0" xfId="0" applyNumberFormat="1" applyFont="1" applyFill="1" applyBorder="1" applyAlignment="1">
      <alignment horizontal="center"/>
    </xf>
    <xf numFmtId="166" fontId="10" fillId="7" borderId="0" xfId="2" applyNumberFormat="1" applyFont="1" applyFill="1" applyBorder="1" applyAlignment="1">
      <alignment horizontal="right"/>
    </xf>
    <xf numFmtId="165" fontId="10" fillId="7" borderId="0" xfId="0" applyNumberFormat="1" applyFont="1" applyFill="1" applyBorder="1" applyAlignment="1">
      <alignment horizontal="right"/>
    </xf>
    <xf numFmtId="9" fontId="10" fillId="7" borderId="0" xfId="0" applyNumberFormat="1" applyFont="1" applyFill="1" applyBorder="1" applyAlignment="1">
      <alignment horizontal="center"/>
    </xf>
    <xf numFmtId="165" fontId="10" fillId="7" borderId="0" xfId="0" applyNumberFormat="1" applyFont="1" applyFill="1" applyBorder="1" applyAlignment="1">
      <alignment horizontal="left"/>
    </xf>
    <xf numFmtId="168" fontId="10" fillId="7" borderId="8" xfId="2" applyNumberFormat="1" applyFont="1" applyFill="1" applyBorder="1" applyAlignment="1">
      <alignment horizontal="right"/>
    </xf>
    <xf numFmtId="165" fontId="10" fillId="7" borderId="0" xfId="0" applyNumberFormat="1" applyFont="1" applyFill="1" applyAlignment="1">
      <alignment horizontal="center"/>
    </xf>
    <xf numFmtId="169" fontId="11" fillId="7" borderId="0" xfId="2" applyNumberFormat="1" applyFont="1" applyFill="1"/>
    <xf numFmtId="165" fontId="10" fillId="7" borderId="5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165" fontId="10" fillId="7" borderId="0" xfId="0" applyNumberFormat="1" applyFont="1" applyFill="1" applyBorder="1" applyAlignment="1">
      <alignment horizontal="center"/>
    </xf>
    <xf numFmtId="165" fontId="10" fillId="7" borderId="0" xfId="0" applyNumberFormat="1" applyFont="1" applyFill="1" applyBorder="1"/>
    <xf numFmtId="167" fontId="10" fillId="7" borderId="0" xfId="2" applyNumberFormat="1" applyFont="1" applyFill="1" applyBorder="1" applyAlignment="1">
      <alignment horizontal="right"/>
    </xf>
    <xf numFmtId="170" fontId="11" fillId="7" borderId="8" xfId="2" applyNumberFormat="1" applyFont="1" applyFill="1" applyBorder="1"/>
    <xf numFmtId="164" fontId="10" fillId="7" borderId="0" xfId="0" applyNumberFormat="1" applyFont="1" applyFill="1"/>
    <xf numFmtId="165" fontId="10" fillId="7" borderId="9" xfId="2" applyFont="1" applyFill="1" applyBorder="1" applyAlignment="1">
      <alignment horizontal="center"/>
    </xf>
    <xf numFmtId="171" fontId="10" fillId="7" borderId="1" xfId="2" applyNumberFormat="1" applyFont="1" applyFill="1" applyBorder="1" applyAlignment="1" applyProtection="1">
      <alignment horizontal="center"/>
    </xf>
    <xf numFmtId="165" fontId="10" fillId="7" borderId="1" xfId="2" applyFont="1" applyFill="1" applyBorder="1" applyAlignment="1">
      <alignment horizontal="center"/>
    </xf>
    <xf numFmtId="9" fontId="10" fillId="7" borderId="1" xfId="1" applyFont="1" applyFill="1" applyBorder="1" applyAlignment="1" applyProtection="1">
      <alignment horizontal="center"/>
    </xf>
    <xf numFmtId="165" fontId="10" fillId="7" borderId="1" xfId="0" applyNumberFormat="1" applyFont="1" applyFill="1" applyBorder="1"/>
    <xf numFmtId="167" fontId="10" fillId="7" borderId="1" xfId="2" applyNumberFormat="1" applyFont="1" applyFill="1" applyBorder="1" applyAlignment="1">
      <alignment horizontal="right"/>
    </xf>
    <xf numFmtId="165" fontId="10" fillId="7" borderId="1" xfId="0" applyNumberFormat="1" applyFont="1" applyFill="1" applyBorder="1" applyAlignment="1">
      <alignment horizontal="center"/>
    </xf>
    <xf numFmtId="170" fontId="13" fillId="7" borderId="10" xfId="0" applyNumberFormat="1" applyFont="1" applyFill="1" applyBorder="1" applyAlignment="1">
      <alignment horizontal="right"/>
    </xf>
    <xf numFmtId="166" fontId="10" fillId="7" borderId="0" xfId="0" applyNumberFormat="1" applyFont="1" applyFill="1" applyBorder="1" applyAlignment="1">
      <alignment horizontal="right"/>
    </xf>
    <xf numFmtId="165" fontId="16" fillId="0" borderId="0" xfId="0" applyNumberFormat="1" applyFont="1" applyBorder="1" applyAlignment="1">
      <alignment horizontal="left" wrapText="1"/>
    </xf>
    <xf numFmtId="164" fontId="2" fillId="7" borderId="0" xfId="0" applyNumberFormat="1" applyFont="1" applyFill="1" applyAlignment="1">
      <alignment horizontal="center"/>
    </xf>
    <xf numFmtId="164" fontId="7" fillId="7" borderId="0" xfId="0" applyNumberFormat="1" applyFont="1" applyFill="1" applyAlignment="1">
      <alignment horizontal="center"/>
    </xf>
    <xf numFmtId="165" fontId="8" fillId="7" borderId="0" xfId="0" applyNumberFormat="1" applyFont="1" applyFill="1" applyAlignment="1">
      <alignment horizontal="center"/>
    </xf>
    <xf numFmtId="165" fontId="12" fillId="7" borderId="1" xfId="0" applyNumberFormat="1" applyFont="1" applyFill="1" applyBorder="1" applyAlignment="1">
      <alignment horizontal="left" wrapText="1" indent="1"/>
    </xf>
    <xf numFmtId="165" fontId="13" fillId="5" borderId="6" xfId="0" applyNumberFormat="1" applyFont="1" applyFill="1" applyBorder="1" applyAlignment="1">
      <alignment horizontal="left" vertical="center" wrapText="1" indent="1"/>
    </xf>
    <xf numFmtId="165" fontId="13" fillId="5" borderId="7" xfId="0" applyNumberFormat="1" applyFont="1" applyFill="1" applyBorder="1" applyAlignment="1">
      <alignment horizontal="left" vertical="center" wrapText="1" indent="1"/>
    </xf>
    <xf numFmtId="165" fontId="15" fillId="0" borderId="9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</cellXfs>
  <cellStyles count="3">
    <cellStyle name="Normální" xfId="0" builtinId="0"/>
    <cellStyle name="PB_TR10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workbookViewId="0">
      <selection activeCell="I9" sqref="I9"/>
    </sheetView>
  </sheetViews>
  <sheetFormatPr defaultColWidth="9.28515625" defaultRowHeight="15.75" x14ac:dyDescent="0.25"/>
  <cols>
    <col min="1" max="1" width="14.140625" style="3" customWidth="1"/>
    <col min="2" max="2" width="14.28515625" style="3" customWidth="1"/>
    <col min="3" max="3" width="9" style="3" customWidth="1"/>
    <col min="4" max="4" width="14.7109375" style="3" customWidth="1"/>
    <col min="5" max="5" width="9.42578125" style="3" customWidth="1"/>
    <col min="6" max="6" width="14.85546875" style="3" customWidth="1"/>
    <col min="7" max="7" width="11.140625" style="3" customWidth="1"/>
    <col min="8" max="8" width="7.28515625" style="3" customWidth="1"/>
    <col min="9" max="9" width="21.7109375" style="3" customWidth="1"/>
    <col min="10" max="10" width="17.85546875" style="3" customWidth="1"/>
    <col min="11" max="11" width="12.7109375" style="3" customWidth="1"/>
    <col min="12" max="12" width="10.7109375" style="3" customWidth="1"/>
    <col min="13" max="13" width="19.140625" style="3" customWidth="1"/>
    <col min="14" max="16384" width="9.28515625" style="3"/>
  </cols>
  <sheetData>
    <row r="1" spans="1:12" s="48" customFormat="1" ht="20.25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46"/>
      <c r="K1" s="47"/>
    </row>
    <row r="2" spans="1:12" s="48" customFormat="1" ht="18.75" x14ac:dyDescent="0.3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46"/>
      <c r="K2" s="47"/>
    </row>
    <row r="3" spans="1:12" s="51" customFormat="1" x14ac:dyDescent="0.2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49"/>
      <c r="K3" s="50"/>
    </row>
    <row r="4" spans="1:12" s="51" customFormat="1" ht="16.5" customHeight="1" thickBot="1" x14ac:dyDescent="0.3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49"/>
      <c r="K4" s="50"/>
    </row>
    <row r="5" spans="1:12" ht="16.5" thickBot="1" x14ac:dyDescent="0.3">
      <c r="A5" s="4" t="s">
        <v>4</v>
      </c>
      <c r="B5" s="5"/>
      <c r="C5" s="5"/>
      <c r="D5" s="5"/>
      <c r="E5" s="5"/>
      <c r="F5" s="5"/>
      <c r="G5" s="5"/>
      <c r="H5" s="6"/>
      <c r="I5" s="7">
        <v>56</v>
      </c>
      <c r="J5" s="1"/>
      <c r="K5" s="2"/>
    </row>
    <row r="6" spans="1:12" ht="16.5" thickBot="1" x14ac:dyDescent="0.3">
      <c r="A6" s="8" t="s">
        <v>5</v>
      </c>
      <c r="B6" s="9"/>
      <c r="C6" s="9"/>
      <c r="D6" s="9"/>
      <c r="E6" s="9"/>
      <c r="F6" s="9"/>
      <c r="G6" s="9"/>
      <c r="H6" s="10"/>
      <c r="I6" s="7">
        <v>0</v>
      </c>
      <c r="J6" s="1"/>
      <c r="K6" s="2"/>
    </row>
    <row r="7" spans="1:12" ht="16.5" customHeight="1" thickBot="1" x14ac:dyDescent="0.3">
      <c r="A7" s="88" t="s">
        <v>6</v>
      </c>
      <c r="B7" s="89"/>
      <c r="C7" s="89"/>
      <c r="D7" s="89"/>
      <c r="E7" s="89"/>
      <c r="F7" s="89"/>
      <c r="G7" s="11"/>
      <c r="H7" s="11"/>
      <c r="I7" s="12">
        <v>145.06</v>
      </c>
      <c r="J7" s="1"/>
      <c r="K7" s="2"/>
    </row>
    <row r="8" spans="1:12" s="51" customFormat="1" x14ac:dyDescent="0.25">
      <c r="A8" s="52" t="s">
        <v>7</v>
      </c>
      <c r="B8" s="53"/>
      <c r="C8" s="53"/>
      <c r="D8" s="53"/>
      <c r="E8" s="53"/>
      <c r="F8" s="53"/>
      <c r="G8" s="53"/>
      <c r="H8" s="53"/>
      <c r="I8" s="54"/>
      <c r="J8" s="55"/>
      <c r="K8" s="56"/>
    </row>
    <row r="9" spans="1:12" s="51" customFormat="1" x14ac:dyDescent="0.25">
      <c r="A9" s="57"/>
      <c r="B9" s="58"/>
      <c r="C9" s="59" t="s">
        <v>8</v>
      </c>
      <c r="D9" s="60">
        <v>175</v>
      </c>
      <c r="E9" s="58"/>
      <c r="F9" s="61" t="s">
        <v>9</v>
      </c>
      <c r="G9" s="62">
        <v>0.9</v>
      </c>
      <c r="H9" s="63" t="s">
        <v>10</v>
      </c>
      <c r="I9" s="64">
        <f>G9*MIN($I$7,D9)</f>
        <v>130.554</v>
      </c>
      <c r="J9" s="55"/>
      <c r="K9" s="65"/>
      <c r="L9" s="66"/>
    </row>
    <row r="10" spans="1:12" s="51" customFormat="1" x14ac:dyDescent="0.25">
      <c r="A10" s="67" t="s">
        <v>11</v>
      </c>
      <c r="B10" s="60">
        <f>+D9</f>
        <v>175</v>
      </c>
      <c r="C10" s="68" t="s">
        <v>12</v>
      </c>
      <c r="D10" s="60">
        <v>262.33</v>
      </c>
      <c r="E10" s="63"/>
      <c r="F10" s="61" t="s">
        <v>9</v>
      </c>
      <c r="G10" s="62">
        <v>0.6</v>
      </c>
      <c r="H10" s="63" t="s">
        <v>10</v>
      </c>
      <c r="I10" s="64">
        <f>G10*IF($I$7&gt;B10,MIN($I$7,B11)-B10,0)</f>
        <v>0</v>
      </c>
      <c r="J10" s="55"/>
      <c r="K10" s="65"/>
    </row>
    <row r="11" spans="1:12" s="51" customFormat="1" x14ac:dyDescent="0.25">
      <c r="A11" s="67" t="s">
        <v>11</v>
      </c>
      <c r="B11" s="60">
        <f>+D10</f>
        <v>262.33</v>
      </c>
      <c r="C11" s="69" t="s">
        <v>13</v>
      </c>
      <c r="D11" s="60">
        <v>524.65</v>
      </c>
      <c r="E11" s="70"/>
      <c r="F11" s="61" t="s">
        <v>9</v>
      </c>
      <c r="G11" s="62">
        <v>0.3</v>
      </c>
      <c r="H11" s="63" t="s">
        <v>10</v>
      </c>
      <c r="I11" s="64">
        <f>G11*IF(I$7&gt;B11,MIN(I$7,B12)-B11,0)</f>
        <v>0</v>
      </c>
      <c r="J11" s="71"/>
      <c r="K11" s="50"/>
    </row>
    <row r="12" spans="1:12" s="51" customFormat="1" x14ac:dyDescent="0.25">
      <c r="A12" s="67" t="s">
        <v>11</v>
      </c>
      <c r="B12" s="60">
        <f>+D11</f>
        <v>524.65</v>
      </c>
      <c r="C12" s="63" t="s">
        <v>14</v>
      </c>
      <c r="D12" s="58"/>
      <c r="E12" s="58"/>
      <c r="F12" s="58"/>
      <c r="G12" s="70"/>
      <c r="H12" s="58"/>
      <c r="I12" s="72"/>
      <c r="J12" s="58"/>
      <c r="K12" s="73"/>
    </row>
    <row r="13" spans="1:12" s="51" customFormat="1" ht="16.5" thickBot="1" x14ac:dyDescent="0.3">
      <c r="A13" s="74"/>
      <c r="B13" s="75"/>
      <c r="C13" s="76"/>
      <c r="D13" s="77"/>
      <c r="E13" s="78" t="s">
        <v>15</v>
      </c>
      <c r="F13" s="79"/>
      <c r="G13" s="78"/>
      <c r="H13" s="80"/>
      <c r="I13" s="81">
        <f>+I9+I10+I11</f>
        <v>130.554</v>
      </c>
      <c r="J13" s="82"/>
      <c r="K13" s="73"/>
    </row>
    <row r="14" spans="1:12" x14ac:dyDescent="0.25">
      <c r="A14" s="19"/>
      <c r="B14" s="19" t="s">
        <v>16</v>
      </c>
      <c r="C14" s="20">
        <f>+I5</f>
        <v>56</v>
      </c>
      <c r="D14" s="21" t="s">
        <v>17</v>
      </c>
      <c r="E14" s="22">
        <v>0.6</v>
      </c>
      <c r="F14" s="23" t="str">
        <f>"z "&amp;$I$13</f>
        <v>z 130,554</v>
      </c>
      <c r="G14" s="24" t="str">
        <f>"tj. "&amp;($I$13*E14)&amp;" x "&amp;I5</f>
        <v>tj. 78,3324 x 56</v>
      </c>
      <c r="H14" s="24"/>
      <c r="I14" s="25">
        <f>($I$13*E14)*I5</f>
        <v>4386.6143999999995</v>
      </c>
      <c r="J14" s="13"/>
      <c r="K14" s="17"/>
    </row>
    <row r="15" spans="1:12" x14ac:dyDescent="0.25">
      <c r="A15" s="26"/>
      <c r="B15" s="27" t="s">
        <v>18</v>
      </c>
      <c r="C15" s="28">
        <f>+I6</f>
        <v>0</v>
      </c>
      <c r="D15" s="29" t="s">
        <v>17</v>
      </c>
      <c r="E15" s="14">
        <v>0.6</v>
      </c>
      <c r="F15" s="18" t="str">
        <f>"z "&amp;$I$13</f>
        <v>z 130,554</v>
      </c>
      <c r="G15" s="15" t="str">
        <f>"tj. "&amp;($I$13*E15)&amp;" x "&amp;I6</f>
        <v>tj. 78,3324 x 0</v>
      </c>
      <c r="H15" s="15"/>
      <c r="I15" s="16">
        <f>($I$13*E15)*I6</f>
        <v>0</v>
      </c>
      <c r="J15" s="13"/>
      <c r="K15" s="17"/>
    </row>
    <row r="16" spans="1:12" ht="16.5" thickBot="1" x14ac:dyDescent="0.3">
      <c r="A16" s="90" t="s">
        <v>19</v>
      </c>
      <c r="B16" s="91"/>
      <c r="C16" s="30">
        <f>+C14+C15</f>
        <v>56</v>
      </c>
      <c r="D16" s="31" t="s">
        <v>17</v>
      </c>
      <c r="E16" s="32"/>
      <c r="F16" s="33"/>
      <c r="G16" s="33"/>
      <c r="H16" s="33"/>
      <c r="I16" s="34"/>
      <c r="J16" s="17"/>
      <c r="K16" s="17"/>
    </row>
    <row r="17" spans="1:11" ht="16.5" thickBot="1" x14ac:dyDescent="0.3">
      <c r="A17" s="35" t="s">
        <v>20</v>
      </c>
      <c r="B17" s="36"/>
      <c r="C17" s="36"/>
      <c r="D17" s="36"/>
      <c r="E17" s="36"/>
      <c r="F17" s="37"/>
      <c r="G17" s="37"/>
      <c r="H17" s="37"/>
      <c r="I17" s="38">
        <f>CEILING(I14+I15,1)</f>
        <v>4387</v>
      </c>
      <c r="J17" s="17"/>
      <c r="K17" s="39"/>
    </row>
    <row r="18" spans="1:11" x14ac:dyDescent="0.25">
      <c r="A18" s="40" t="s">
        <v>21</v>
      </c>
      <c r="B18" s="41"/>
      <c r="C18" s="42"/>
      <c r="D18" s="42"/>
      <c r="E18" s="42"/>
      <c r="F18" s="42"/>
      <c r="G18" s="42"/>
      <c r="H18" s="42"/>
      <c r="I18" s="2"/>
      <c r="J18" s="17"/>
      <c r="K18" s="43"/>
    </row>
    <row r="19" spans="1:11" ht="15.75" customHeight="1" x14ac:dyDescent="0.25">
      <c r="A19" s="83" t="s">
        <v>22</v>
      </c>
      <c r="B19" s="83"/>
      <c r="C19" s="83"/>
      <c r="D19" s="83"/>
      <c r="E19" s="83"/>
      <c r="F19" s="83"/>
      <c r="G19" s="83"/>
      <c r="H19" s="83"/>
      <c r="I19" s="83"/>
      <c r="J19" s="17"/>
      <c r="K19" s="43"/>
    </row>
    <row r="20" spans="1:11" x14ac:dyDescent="0.25">
      <c r="A20" s="40" t="s">
        <v>23</v>
      </c>
      <c r="B20" s="44"/>
      <c r="C20" s="44"/>
      <c r="D20" s="44"/>
      <c r="E20" s="44"/>
      <c r="F20" s="44"/>
      <c r="G20" s="44"/>
      <c r="H20" s="44"/>
      <c r="I20" s="45"/>
      <c r="K20" s="45"/>
    </row>
    <row r="21" spans="1:11" x14ac:dyDescent="0.25">
      <c r="A21" s="44"/>
      <c r="B21" s="44"/>
      <c r="C21" s="44"/>
      <c r="D21" s="44"/>
      <c r="E21" s="44"/>
      <c r="F21" s="44"/>
      <c r="G21" s="44"/>
      <c r="H21" s="44"/>
    </row>
  </sheetData>
  <sheetProtection password="CCE3" sheet="1" objects="1" scenarios="1"/>
  <mergeCells count="7">
    <mergeCell ref="A19:I19"/>
    <mergeCell ref="A1:I1"/>
    <mergeCell ref="A2:I2"/>
    <mergeCell ref="A3:I3"/>
    <mergeCell ref="A4:I4"/>
    <mergeCell ref="A7:F7"/>
    <mergeCell ref="A16:B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mzdy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</cp:lastModifiedBy>
  <dcterms:created xsi:type="dcterms:W3CDTF">2017-09-26T07:38:00Z</dcterms:created>
  <dcterms:modified xsi:type="dcterms:W3CDTF">2018-03-06T13:56:15Z</dcterms:modified>
</cp:coreProperties>
</file>