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rka.klinska\Desktop\podání zákon č. 106 r. 2021\9. Nováčková Jolana\"/>
    </mc:Choice>
  </mc:AlternateContent>
  <xr:revisionPtr revIDLastSave="0" documentId="13_ncr:1_{8A8470EA-BAB7-4771-AB27-74B8B584D002}" xr6:coauthVersionLast="45" xr6:coauthVersionMax="45" xr10:uidLastSave="{00000000-0000-0000-0000-000000000000}"/>
  <bookViews>
    <workbookView xWindow="1560" yWindow="1560" windowWidth="21600" windowHeight="11385" tabRatio="657" activeTab="14" xr2:uid="{00000000-000D-0000-FFFF-FFFF00000000}"/>
  </bookViews>
  <sheets>
    <sheet name="A" sheetId="26" r:id="rId1"/>
    <sheet name="B" sheetId="28" r:id="rId2"/>
    <sheet name="E" sheetId="20" r:id="rId3"/>
    <sheet name="C" sheetId="4" r:id="rId4"/>
    <sheet name="H" sheetId="29" r:id="rId5"/>
    <sheet name="J" sheetId="30" r:id="rId6"/>
    <sheet name="K" sheetId="27" r:id="rId7"/>
    <sheet name="L" sheetId="32" r:id="rId8"/>
    <sheet name="M" sheetId="24" r:id="rId9"/>
    <sheet name="P" sheetId="21" r:id="rId10"/>
    <sheet name="S" sheetId="31" r:id="rId11"/>
    <sheet name="T" sheetId="23" r:id="rId12"/>
    <sheet name="U" sheetId="22" r:id="rId13"/>
    <sheet name="Dle služby" sheetId="34" state="hidden" r:id="rId14"/>
    <sheet name="Z" sheetId="19" r:id="rId15"/>
    <sheet name="CELKEM" sheetId="35" r:id="rId16"/>
  </sheets>
  <definedNames>
    <definedName name="_xlnm._FilterDatabase" localSheetId="6" hidden="1">K!$A$1:$F$3</definedName>
    <definedName name="_xlnm._FilterDatabase" localSheetId="8" hidden="1">M!$A$1:$F$40</definedName>
    <definedName name="_xlnm._FilterDatabase" localSheetId="10" hidden="1">S!$A$1:$F$45</definedName>
    <definedName name="_xlnm._FilterDatabase" localSheetId="11" hidden="1">T!$A$1:$F$40</definedName>
    <definedName name="_xlnm._FilterDatabase" localSheetId="14" hidden="1">Z!$A$1:$F$22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35" l="1"/>
  <c r="F15" i="35"/>
  <c r="G17" i="35" l="1"/>
  <c r="F17" i="35"/>
  <c r="G16" i="35"/>
  <c r="F16" i="35"/>
  <c r="G14" i="35"/>
  <c r="F14" i="35"/>
  <c r="G13" i="35"/>
  <c r="F13" i="35"/>
  <c r="G12" i="35"/>
  <c r="F12" i="35"/>
  <c r="G11" i="35"/>
  <c r="F11" i="35"/>
  <c r="G10" i="35"/>
  <c r="F10" i="35"/>
  <c r="G9" i="35"/>
  <c r="F9" i="35"/>
  <c r="G8" i="35"/>
  <c r="F8" i="35"/>
  <c r="G6" i="35"/>
  <c r="F6" i="35"/>
  <c r="G5" i="35"/>
  <c r="F5" i="35"/>
  <c r="G4" i="35"/>
  <c r="F4" i="35"/>
  <c r="G7" i="35"/>
  <c r="F7" i="35"/>
  <c r="F18" i="35" l="1"/>
  <c r="G18" i="35"/>
  <c r="O46" i="34"/>
  <c r="O44" i="34"/>
  <c r="O43" i="34"/>
  <c r="O45" i="34" s="1"/>
  <c r="O42" i="34"/>
  <c r="O41" i="34"/>
  <c r="O40" i="34"/>
  <c r="O39" i="34"/>
  <c r="O38" i="34"/>
  <c r="O37" i="34"/>
  <c r="O36" i="34"/>
  <c r="O35" i="34"/>
  <c r="O34" i="34"/>
  <c r="O33" i="34"/>
  <c r="O32" i="34"/>
  <c r="O31" i="34"/>
  <c r="O30" i="34"/>
  <c r="O29" i="34"/>
  <c r="O28" i="34"/>
  <c r="O27" i="34"/>
  <c r="O26" i="34"/>
  <c r="O25" i="34"/>
  <c r="O24" i="34"/>
  <c r="O23" i="34"/>
  <c r="O22" i="34"/>
  <c r="O21" i="34"/>
  <c r="O20" i="34"/>
  <c r="O19" i="34"/>
  <c r="O18" i="34"/>
  <c r="O17" i="34"/>
  <c r="O14" i="34"/>
  <c r="O16" i="34"/>
  <c r="O15" i="34"/>
  <c r="O13" i="34"/>
  <c r="O12" i="34"/>
  <c r="O11" i="34"/>
  <c r="O10" i="34"/>
  <c r="O9" i="34"/>
  <c r="O8" i="34"/>
  <c r="O7" i="34"/>
  <c r="O6" i="34"/>
  <c r="O5" i="34"/>
  <c r="O4" i="34"/>
  <c r="O3" i="34"/>
  <c r="I10" i="34"/>
  <c r="I9" i="34"/>
  <c r="E20" i="30"/>
  <c r="D9" i="35" s="1"/>
  <c r="E16" i="35"/>
  <c r="D16" i="35"/>
  <c r="F21" i="22"/>
  <c r="F40" i="23"/>
  <c r="E15" i="35" s="1"/>
  <c r="E40" i="23"/>
  <c r="D15" i="35" s="1"/>
  <c r="F45" i="31"/>
  <c r="E14" i="35" s="1"/>
  <c r="E45" i="31"/>
  <c r="D14" i="35" s="1"/>
  <c r="E13" i="35"/>
  <c r="D13" i="35"/>
  <c r="F40" i="24"/>
  <c r="E12" i="35" s="1"/>
  <c r="E40" i="24"/>
  <c r="D12" i="35" s="1"/>
  <c r="E11" i="35"/>
  <c r="D11" i="35"/>
  <c r="E10" i="35"/>
  <c r="D10" i="35"/>
  <c r="E9" i="35"/>
  <c r="E10" i="28"/>
  <c r="F11" i="26"/>
  <c r="E11" i="26"/>
  <c r="F20" i="30"/>
  <c r="E8" i="35"/>
  <c r="D8" i="35"/>
  <c r="E7" i="35"/>
  <c r="D7" i="35"/>
  <c r="E6" i="35"/>
  <c r="D6" i="35"/>
  <c r="E5" i="35"/>
  <c r="D5" i="35"/>
  <c r="E4" i="35"/>
  <c r="D4" i="35"/>
  <c r="K5" i="34" l="1"/>
  <c r="K6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" i="34"/>
  <c r="K3" i="34"/>
  <c r="F8" i="32"/>
  <c r="E8" i="32"/>
  <c r="E16" i="20" l="1"/>
  <c r="M5" i="34" l="1"/>
  <c r="M6" i="34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44" i="34"/>
  <c r="Q13" i="34"/>
  <c r="Q14" i="34"/>
  <c r="Q15" i="34"/>
  <c r="Q16" i="34"/>
  <c r="Q17" i="34"/>
  <c r="Q18" i="34"/>
  <c r="Q19" i="34"/>
  <c r="Q20" i="34"/>
  <c r="Q21" i="34"/>
  <c r="Q22" i="34"/>
  <c r="Q23" i="34"/>
  <c r="Q24" i="34"/>
  <c r="Q25" i="34"/>
  <c r="Q26" i="34"/>
  <c r="Q29" i="34"/>
  <c r="Q30" i="34"/>
  <c r="Q31" i="34"/>
  <c r="Q32" i="34"/>
  <c r="Q33" i="34"/>
  <c r="Q34" i="34"/>
  <c r="Q35" i="34"/>
  <c r="Q36" i="34"/>
  <c r="Q37" i="34"/>
  <c r="Q38" i="34"/>
  <c r="Q39" i="34"/>
  <c r="Q40" i="34"/>
  <c r="Q41" i="34"/>
  <c r="Q42" i="34"/>
  <c r="Q43" i="34"/>
  <c r="Q44" i="34"/>
  <c r="Q4" i="34"/>
  <c r="Q3" i="34"/>
  <c r="P5" i="34"/>
  <c r="P6" i="34"/>
  <c r="P13" i="34"/>
  <c r="P14" i="34"/>
  <c r="P15" i="34"/>
  <c r="P16" i="34"/>
  <c r="P17" i="34"/>
  <c r="P18" i="34"/>
  <c r="P19" i="34"/>
  <c r="P20" i="34"/>
  <c r="P21" i="34"/>
  <c r="P22" i="34"/>
  <c r="P23" i="34"/>
  <c r="P24" i="34"/>
  <c r="P25" i="34"/>
  <c r="P26" i="34"/>
  <c r="P27" i="34"/>
  <c r="P28" i="34"/>
  <c r="P29" i="34"/>
  <c r="P30" i="34"/>
  <c r="P31" i="34"/>
  <c r="P32" i="34"/>
  <c r="P33" i="34"/>
  <c r="P34" i="34"/>
  <c r="P35" i="34"/>
  <c r="P36" i="34"/>
  <c r="P37" i="34"/>
  <c r="P38" i="34"/>
  <c r="P39" i="34"/>
  <c r="P40" i="34"/>
  <c r="P41" i="34"/>
  <c r="P42" i="34"/>
  <c r="P43" i="34"/>
  <c r="P44" i="34"/>
  <c r="P4" i="34"/>
  <c r="P3" i="34"/>
  <c r="N5" i="34"/>
  <c r="N6" i="34"/>
  <c r="N7" i="34"/>
  <c r="N8" i="34"/>
  <c r="N13" i="34"/>
  <c r="N14" i="34"/>
  <c r="N15" i="34"/>
  <c r="N16" i="34"/>
  <c r="N17" i="34"/>
  <c r="N18" i="34"/>
  <c r="N19" i="34"/>
  <c r="N20" i="34"/>
  <c r="N21" i="34"/>
  <c r="N22" i="34"/>
  <c r="N23" i="34"/>
  <c r="N24" i="34"/>
  <c r="N27" i="34"/>
  <c r="N28" i="34"/>
  <c r="N29" i="34"/>
  <c r="N30" i="34"/>
  <c r="N31" i="34"/>
  <c r="N32" i="34"/>
  <c r="N33" i="34"/>
  <c r="N34" i="34"/>
  <c r="N35" i="34"/>
  <c r="N36" i="34"/>
  <c r="N37" i="34"/>
  <c r="N38" i="34"/>
  <c r="N39" i="34"/>
  <c r="N40" i="34"/>
  <c r="N41" i="34"/>
  <c r="N42" i="34"/>
  <c r="N4" i="34"/>
  <c r="N3" i="34"/>
  <c r="M4" i="34"/>
  <c r="M3" i="34"/>
  <c r="L5" i="34"/>
  <c r="L6" i="34"/>
  <c r="L13" i="34"/>
  <c r="L14" i="34"/>
  <c r="L17" i="34"/>
  <c r="L18" i="34"/>
  <c r="L19" i="34"/>
  <c r="L20" i="34"/>
  <c r="L21" i="34"/>
  <c r="L22" i="34"/>
  <c r="L25" i="34"/>
  <c r="L26" i="34"/>
  <c r="L29" i="34"/>
  <c r="L30" i="34"/>
  <c r="L31" i="34"/>
  <c r="L32" i="34"/>
  <c r="L33" i="34"/>
  <c r="L34" i="34"/>
  <c r="L35" i="34"/>
  <c r="L36" i="34"/>
  <c r="L37" i="34"/>
  <c r="L38" i="34"/>
  <c r="L39" i="34"/>
  <c r="L40" i="34"/>
  <c r="L41" i="34"/>
  <c r="L42" i="34"/>
  <c r="J5" i="34"/>
  <c r="J6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" i="34"/>
  <c r="J3" i="34"/>
  <c r="I5" i="34"/>
  <c r="I6" i="34"/>
  <c r="I13" i="34"/>
  <c r="I14" i="34"/>
  <c r="I15" i="34"/>
  <c r="I16" i="34"/>
  <c r="I17" i="34"/>
  <c r="I18" i="34"/>
  <c r="I19" i="34"/>
  <c r="I20" i="34"/>
  <c r="I21" i="34"/>
  <c r="I22" i="34"/>
  <c r="I23" i="34"/>
  <c r="I24" i="34"/>
  <c r="I25" i="34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" i="34"/>
  <c r="I3" i="34"/>
  <c r="H5" i="34"/>
  <c r="H6" i="34"/>
  <c r="H13" i="34"/>
  <c r="H14" i="34"/>
  <c r="H15" i="34"/>
  <c r="H16" i="34"/>
  <c r="H17" i="34"/>
  <c r="H18" i="34"/>
  <c r="H19" i="34"/>
  <c r="H20" i="34"/>
  <c r="H21" i="34"/>
  <c r="H22" i="34"/>
  <c r="H23" i="34"/>
  <c r="H24" i="34"/>
  <c r="H25" i="34"/>
  <c r="H26" i="34"/>
  <c r="H29" i="34"/>
  <c r="H30" i="34"/>
  <c r="H31" i="34"/>
  <c r="H32" i="34"/>
  <c r="H33" i="34"/>
  <c r="H34" i="34"/>
  <c r="H35" i="34"/>
  <c r="H36" i="34"/>
  <c r="H37" i="34"/>
  <c r="H38" i="34"/>
  <c r="H39" i="34"/>
  <c r="H40" i="34"/>
  <c r="H41" i="34"/>
  <c r="H42" i="34"/>
  <c r="H4" i="34"/>
  <c r="H3" i="34"/>
  <c r="G5" i="34"/>
  <c r="G6" i="34"/>
  <c r="G13" i="34"/>
  <c r="G14" i="34"/>
  <c r="G15" i="34"/>
  <c r="G16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" i="34"/>
  <c r="G3" i="34"/>
  <c r="F5" i="34"/>
  <c r="F6" i="34"/>
  <c r="F7" i="34"/>
  <c r="F8" i="34"/>
  <c r="F9" i="34"/>
  <c r="F10" i="34"/>
  <c r="F11" i="34"/>
  <c r="F12" i="34"/>
  <c r="F13" i="34"/>
  <c r="F14" i="34"/>
  <c r="F15" i="34"/>
  <c r="F16" i="34"/>
  <c r="F17" i="34"/>
  <c r="F18" i="34"/>
  <c r="F19" i="34"/>
  <c r="F20" i="34"/>
  <c r="F21" i="34"/>
  <c r="F22" i="34"/>
  <c r="F23" i="34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" i="34"/>
  <c r="F3" i="34"/>
  <c r="E5" i="34"/>
  <c r="E6" i="34"/>
  <c r="E7" i="34"/>
  <c r="E8" i="34"/>
  <c r="E13" i="34"/>
  <c r="E14" i="34"/>
  <c r="E15" i="34"/>
  <c r="E17" i="34"/>
  <c r="E18" i="34"/>
  <c r="E19" i="34"/>
  <c r="E20" i="34"/>
  <c r="E21" i="34"/>
  <c r="E22" i="34"/>
  <c r="E25" i="34"/>
  <c r="E26" i="34"/>
  <c r="E27" i="34"/>
  <c r="E28" i="34"/>
  <c r="E29" i="34"/>
  <c r="E30" i="34"/>
  <c r="E31" i="34"/>
  <c r="E32" i="34"/>
  <c r="E33" i="34"/>
  <c r="E34" i="34"/>
  <c r="E35" i="34"/>
  <c r="E36" i="34"/>
  <c r="E37" i="34"/>
  <c r="E38" i="34"/>
  <c r="E39" i="34"/>
  <c r="E40" i="34"/>
  <c r="E41" i="34"/>
  <c r="E42" i="34"/>
  <c r="E43" i="34"/>
  <c r="E44" i="34"/>
  <c r="E4" i="34"/>
  <c r="E3" i="34"/>
  <c r="D5" i="34"/>
  <c r="D6" i="34"/>
  <c r="D7" i="34"/>
  <c r="D8" i="34"/>
  <c r="D11" i="34"/>
  <c r="D12" i="34"/>
  <c r="D13" i="34"/>
  <c r="D14" i="34"/>
  <c r="D17" i="34"/>
  <c r="D18" i="34"/>
  <c r="D19" i="34"/>
  <c r="D20" i="34"/>
  <c r="D21" i="34"/>
  <c r="D22" i="34"/>
  <c r="D25" i="34"/>
  <c r="D26" i="34"/>
  <c r="D29" i="34"/>
  <c r="D30" i="34"/>
  <c r="D31" i="34"/>
  <c r="D32" i="34"/>
  <c r="D33" i="34"/>
  <c r="D34" i="34"/>
  <c r="D35" i="34"/>
  <c r="D36" i="34"/>
  <c r="D37" i="34"/>
  <c r="D38" i="34"/>
  <c r="D39" i="34"/>
  <c r="D40" i="34"/>
  <c r="D41" i="34"/>
  <c r="D42" i="34"/>
  <c r="D43" i="34"/>
  <c r="D44" i="34"/>
  <c r="D4" i="34"/>
  <c r="D3" i="34"/>
  <c r="E24" i="34"/>
  <c r="E23" i="34"/>
  <c r="E16" i="34"/>
  <c r="D28" i="34"/>
  <c r="D27" i="34"/>
  <c r="G12" i="34" l="1"/>
  <c r="G11" i="34"/>
  <c r="H44" i="34" l="1"/>
  <c r="F26" i="29"/>
  <c r="H43" i="34"/>
  <c r="E26" i="29"/>
  <c r="L4" i="34"/>
  <c r="L3" i="34"/>
  <c r="N12" i="34" l="1"/>
  <c r="N11" i="34"/>
  <c r="H8" i="34" l="1"/>
  <c r="H7" i="34"/>
  <c r="Q8" i="34" l="1"/>
  <c r="Q7" i="34"/>
  <c r="Q28" i="34"/>
  <c r="Q27" i="34"/>
  <c r="Q12" i="34" l="1"/>
  <c r="Q6" i="34"/>
  <c r="Q5" i="34"/>
  <c r="D9" i="34" l="1"/>
  <c r="D10" i="34" l="1"/>
  <c r="J45" i="34"/>
  <c r="J46" i="34"/>
  <c r="F28" i="19"/>
  <c r="F28" i="22"/>
  <c r="E28" i="22"/>
  <c r="F46" i="23"/>
  <c r="E46" i="23"/>
  <c r="F13" i="21"/>
  <c r="F14" i="32"/>
  <c r="F10" i="4"/>
  <c r="F17" i="26"/>
  <c r="E17" i="26"/>
  <c r="F16" i="28"/>
  <c r="F32" i="29"/>
  <c r="E32" i="29"/>
  <c r="M7" i="34"/>
  <c r="M8" i="34"/>
  <c r="L43" i="34"/>
  <c r="L44" i="34"/>
  <c r="L23" i="34"/>
  <c r="L24" i="34"/>
  <c r="I8" i="34"/>
  <c r="I7" i="34"/>
  <c r="P9" i="34"/>
  <c r="P7" i="34"/>
  <c r="N9" i="34"/>
  <c r="N10" i="34"/>
  <c r="N26" i="34"/>
  <c r="N25" i="34"/>
  <c r="M10" i="34"/>
  <c r="M9" i="34"/>
  <c r="H12" i="34"/>
  <c r="H11" i="34"/>
  <c r="H28" i="34"/>
  <c r="F4" i="27"/>
  <c r="E4" i="27"/>
  <c r="E9" i="34"/>
  <c r="E10" i="34"/>
  <c r="D23" i="34"/>
  <c r="D24" i="34"/>
  <c r="D16" i="34"/>
  <c r="D15" i="34"/>
  <c r="Q11" i="34"/>
  <c r="Q10" i="34"/>
  <c r="E28" i="19" l="1"/>
  <c r="P10" i="34"/>
  <c r="P8" i="34"/>
  <c r="E21" i="22"/>
  <c r="N44" i="34"/>
  <c r="N46" i="34" s="1"/>
  <c r="I11" i="34"/>
  <c r="I45" i="34" s="1"/>
  <c r="I12" i="34"/>
  <c r="I46" i="34" s="1"/>
  <c r="G8" i="34"/>
  <c r="F16" i="20"/>
  <c r="E13" i="21"/>
  <c r="E11" i="34"/>
  <c r="E45" i="34" s="1"/>
  <c r="E12" i="34"/>
  <c r="E46" i="34" s="1"/>
  <c r="F10" i="28"/>
  <c r="L10" i="34"/>
  <c r="L15" i="34"/>
  <c r="L9" i="34"/>
  <c r="L11" i="34"/>
  <c r="L28" i="34"/>
  <c r="L8" i="34"/>
  <c r="L12" i="34"/>
  <c r="L27" i="34"/>
  <c r="L7" i="34"/>
  <c r="L16" i="34"/>
  <c r="G7" i="34"/>
  <c r="G9" i="34"/>
  <c r="G10" i="34"/>
  <c r="P11" i="34"/>
  <c r="P45" i="34" s="1"/>
  <c r="P12" i="34"/>
  <c r="E46" i="24"/>
  <c r="E14" i="32"/>
  <c r="E22" i="20"/>
  <c r="E16" i="28"/>
  <c r="Q9" i="34"/>
  <c r="Q45" i="34" s="1"/>
  <c r="N43" i="34"/>
  <c r="N45" i="34" s="1"/>
  <c r="F51" i="31"/>
  <c r="H10" i="34"/>
  <c r="H27" i="34"/>
  <c r="H9" i="34"/>
  <c r="M46" i="34"/>
  <c r="Q46" i="34"/>
  <c r="K46" i="34"/>
  <c r="F45" i="34"/>
  <c r="F4" i="4"/>
  <c r="F46" i="34"/>
  <c r="F46" i="24"/>
  <c r="F22" i="20"/>
  <c r="M45" i="34"/>
  <c r="F7" i="21"/>
  <c r="E10" i="27"/>
  <c r="F10" i="27"/>
  <c r="E10" i="4"/>
  <c r="E4" i="4"/>
  <c r="E26" i="30"/>
  <c r="F26" i="30"/>
  <c r="R17" i="34"/>
  <c r="R18" i="34"/>
  <c r="E51" i="31"/>
  <c r="D45" i="34"/>
  <c r="R39" i="34"/>
  <c r="R40" i="34"/>
  <c r="E7" i="21"/>
  <c r="E22" i="19"/>
  <c r="D17" i="35" s="1"/>
  <c r="F22" i="19"/>
  <c r="E17" i="35" s="1"/>
  <c r="P46" i="34" l="1"/>
  <c r="H45" i="34"/>
  <c r="D46" i="34"/>
  <c r="R44" i="34"/>
  <c r="H46" i="34"/>
  <c r="K45" i="34"/>
  <c r="R41" i="34"/>
  <c r="R43" i="34"/>
  <c r="R42" i="34"/>
  <c r="L46" i="34"/>
  <c r="L45" i="34"/>
  <c r="G45" i="34"/>
  <c r="G46" i="34"/>
  <c r="R10" i="34"/>
  <c r="R9" i="34"/>
  <c r="E18" i="35" l="1"/>
  <c r="D18" i="35"/>
  <c r="R14" i="34"/>
  <c r="R24" i="34"/>
  <c r="R25" i="34"/>
  <c r="R28" i="34"/>
  <c r="R33" i="34"/>
  <c r="R19" i="34" l="1"/>
  <c r="R7" i="34"/>
  <c r="R6" i="34"/>
  <c r="R37" i="34"/>
  <c r="R29" i="34"/>
  <c r="R21" i="34"/>
  <c r="R15" i="34"/>
  <c r="R11" i="34"/>
  <c r="R5" i="34"/>
  <c r="R13" i="34"/>
  <c r="R36" i="34"/>
  <c r="R32" i="34"/>
  <c r="R20" i="34"/>
  <c r="R8" i="34"/>
  <c r="R38" i="34"/>
  <c r="R34" i="34"/>
  <c r="R30" i="34"/>
  <c r="R26" i="34"/>
  <c r="R22" i="34"/>
  <c r="R16" i="34"/>
  <c r="R12" i="34"/>
  <c r="R27" i="34"/>
  <c r="R35" i="34"/>
  <c r="R31" i="34"/>
  <c r="R23" i="34"/>
  <c r="R4" i="34"/>
  <c r="R46" i="34" l="1"/>
  <c r="R45" i="34"/>
  <c r="R3" i="34"/>
</calcChain>
</file>

<file path=xl/sharedStrings.xml><?xml version="1.0" encoding="utf-8"?>
<sst xmlns="http://schemas.openxmlformats.org/spreadsheetml/2006/main" count="1019" uniqueCount="261">
  <si>
    <t>Kraj</t>
  </si>
  <si>
    <t>Hlavní město Praha</t>
  </si>
  <si>
    <t>Jihočeský</t>
  </si>
  <si>
    <t>Jihomoravský</t>
  </si>
  <si>
    <t>Karlovarský</t>
  </si>
  <si>
    <t>Královéhradecký</t>
  </si>
  <si>
    <t>Liberecký</t>
  </si>
  <si>
    <t>Olomoucký</t>
  </si>
  <si>
    <t>Moravskoslezský</t>
  </si>
  <si>
    <t>Pardubický</t>
  </si>
  <si>
    <t>Plzeňský</t>
  </si>
  <si>
    <t>Středočeský</t>
  </si>
  <si>
    <t>Ústecký</t>
  </si>
  <si>
    <t>Vysočina</t>
  </si>
  <si>
    <t>Zlínský</t>
  </si>
  <si>
    <t>Celkem</t>
  </si>
  <si>
    <t>ID služby</t>
  </si>
  <si>
    <t>Odlehčovací služby</t>
  </si>
  <si>
    <t>Sociální rehabilitace</t>
  </si>
  <si>
    <t>Podpora samostatného bydlení</t>
  </si>
  <si>
    <t>Sociálně terapeutické dílny</t>
  </si>
  <si>
    <t>Pečovatelská služba</t>
  </si>
  <si>
    <t>Azylové domy</t>
  </si>
  <si>
    <t>Noclehárny</t>
  </si>
  <si>
    <t>Domovy se zvláštním režimem</t>
  </si>
  <si>
    <t>Odborné sociální poradenství</t>
  </si>
  <si>
    <t>Chráněné bydlení</t>
  </si>
  <si>
    <t>Diakonie ČCE - středisko v Sobotíně</t>
  </si>
  <si>
    <t>Alzheimercentrum Zábřeh z.ú.</t>
  </si>
  <si>
    <t>Charita Olomouc</t>
  </si>
  <si>
    <t>Domov pro seniory Soběsuky, příspěvková organizace</t>
  </si>
  <si>
    <t>Terénní programy</t>
  </si>
  <si>
    <t>PONTIS Šumperk o.p.s.</t>
  </si>
  <si>
    <t>Dům na půl cesty</t>
  </si>
  <si>
    <t>Osobní asistence</t>
  </si>
  <si>
    <t>Sociální služby poskytované ve zdravotnických zařízeních lůžkové péče</t>
  </si>
  <si>
    <t>Zapojení studenti</t>
  </si>
  <si>
    <t>Služba \ Kraj</t>
  </si>
  <si>
    <t>Chybějící zaměstnanci</t>
  </si>
  <si>
    <t>Klíč - centrum sociálních služeb, p.o.</t>
  </si>
  <si>
    <t>Domov u Třebůvky Loštice, p. o.</t>
  </si>
  <si>
    <t>Charita Jeseník</t>
  </si>
  <si>
    <t>Domov Paprsek Olšany, p.o.</t>
  </si>
  <si>
    <t>Sociální služby města Přerova, p.o.</t>
  </si>
  <si>
    <t>Sociální služby pro seniory Olomouc, příspěvková organizace</t>
  </si>
  <si>
    <t>Domov seniorů Hranice, p. o.</t>
  </si>
  <si>
    <t>Diakonie ČCE - středisko v Krabčicích</t>
  </si>
  <si>
    <t>Domovy sociálních služeb Kadaň a Mašťov, příspěvková organizace</t>
  </si>
  <si>
    <t>Charita Otrokovice</t>
  </si>
  <si>
    <t>Charita Valašské Meziříčí</t>
  </si>
  <si>
    <t>Domov U Biřičky</t>
  </si>
  <si>
    <t>Domov Sue Ryder, z.ú.</t>
  </si>
  <si>
    <t>Centrum sociálních služeb Kojetín, p.o.</t>
  </si>
  <si>
    <t>Interna Zábřeh s.r.o.</t>
  </si>
  <si>
    <t>Hospic na Svatém Kopečku</t>
  </si>
  <si>
    <t>Charita Prostějov</t>
  </si>
  <si>
    <t>Centrum sociálních služeb Jeseník</t>
  </si>
  <si>
    <t>Charita Konice</t>
  </si>
  <si>
    <t xml:space="preserve">Pardubický </t>
  </si>
  <si>
    <t>Domovy pro seniory</t>
  </si>
  <si>
    <t>Domovy pro osoby se zdravotním postižením</t>
  </si>
  <si>
    <t>Denní stacionáře</t>
  </si>
  <si>
    <t>Sociální služba</t>
  </si>
  <si>
    <t>Název poskytovatele sociální služby</t>
  </si>
  <si>
    <t>Sociální služby Vsetín, příspěvková organizace</t>
  </si>
  <si>
    <t>SENIOR Otrokovice, příspěvková organizace</t>
  </si>
  <si>
    <t>Charita Luhačovice</t>
  </si>
  <si>
    <t>A</t>
  </si>
  <si>
    <t>B</t>
  </si>
  <si>
    <t>C</t>
  </si>
  <si>
    <t>E</t>
  </si>
  <si>
    <t>H</t>
  </si>
  <si>
    <t>J</t>
  </si>
  <si>
    <t>K</t>
  </si>
  <si>
    <t>L</t>
  </si>
  <si>
    <t>M</t>
  </si>
  <si>
    <t>P</t>
  </si>
  <si>
    <t>S</t>
  </si>
  <si>
    <t>T</t>
  </si>
  <si>
    <t>U</t>
  </si>
  <si>
    <t>Z</t>
  </si>
  <si>
    <t>Hlavní město Praha (A)</t>
  </si>
  <si>
    <t>Jihočeský (C)</t>
  </si>
  <si>
    <t>Jihomoravský (B)</t>
  </si>
  <si>
    <t>Pardubický (E)</t>
  </si>
  <si>
    <t>Královéhradecký (H)</t>
  </si>
  <si>
    <t>Vysočina (J)</t>
  </si>
  <si>
    <t>Karlovarský (K)</t>
  </si>
  <si>
    <t>Liberecký (L)</t>
  </si>
  <si>
    <t>Olomoucký (M)</t>
  </si>
  <si>
    <t>Plzeňský (P)</t>
  </si>
  <si>
    <t>Středočeský (S)</t>
  </si>
  <si>
    <t>Moravskoslezský (T)</t>
  </si>
  <si>
    <t>Ústecký (U)</t>
  </si>
  <si>
    <t>Zlínský (Z)</t>
  </si>
  <si>
    <t>Týdenní stacionáře</t>
  </si>
  <si>
    <t>Domov sociálních služeb Liblín, příspěvková organizace</t>
  </si>
  <si>
    <t>Diecézní charita Brno</t>
  </si>
  <si>
    <t>Město Velké Bílovice</t>
  </si>
  <si>
    <t>Městský ústav sociálních služeb Jirkov, příspěvková organizace</t>
  </si>
  <si>
    <t>Domov pro seniory Podbořany, příspěvková organizace</t>
  </si>
  <si>
    <t>Domovy sociálních služeb Litvínov, příspěvková organizace</t>
  </si>
  <si>
    <t>Pečovatelská služba Města Dvůr Králové nad Labem</t>
  </si>
  <si>
    <t>Městské středisko sociálních služeb MARIE</t>
  </si>
  <si>
    <t>ZDVOP</t>
  </si>
  <si>
    <t>NENALEZENO</t>
  </si>
  <si>
    <t>Nízkoprahová denní centra</t>
  </si>
  <si>
    <t xml:space="preserve">FOD Teplice </t>
  </si>
  <si>
    <t>FOD Klokánek Praha 8</t>
  </si>
  <si>
    <t>Společnost DUHA, z.ú.</t>
  </si>
  <si>
    <t>Centrum sociálních služeb Praha 2</t>
  </si>
  <si>
    <t>Domov sv. Karla Boromejského</t>
  </si>
  <si>
    <t>NEZAŘAZENO</t>
  </si>
  <si>
    <t>Počet chybějících
zaměstnanců</t>
  </si>
  <si>
    <t>Počet povolaných studentů</t>
  </si>
  <si>
    <t>Domov pro seniory Lukov, příspěvková organizace</t>
  </si>
  <si>
    <t>Charita Kroměříž</t>
  </si>
  <si>
    <t>Alzheimercentrum Zlín z.ú.</t>
  </si>
  <si>
    <t>Sociální služby Uherské Hradiště, příspěvková organizace</t>
  </si>
  <si>
    <t>Domov pro seniory Napajedla, příspěvková organizace</t>
  </si>
  <si>
    <t>Centrum sociálních služeb Tachov, příspěvková organizace</t>
  </si>
  <si>
    <t>Centrum sociálních služeb Děčín, příspěvková organizace</t>
  </si>
  <si>
    <t>Městská správa sociálních služeb v Mostě - příspěvková organizace</t>
  </si>
  <si>
    <t>SeneCura SeniorCentrum Chrudim s. r. o.</t>
  </si>
  <si>
    <t>Domov u studánky</t>
  </si>
  <si>
    <t>Domov pod hradem Žampach</t>
  </si>
  <si>
    <t>Sociální služby města Moravská Třebová</t>
  </si>
  <si>
    <t>Domov důchodců Albrechtice nad Orlicí (Domovy na Orlici)</t>
  </si>
  <si>
    <t>Sociální služby města Jičína</t>
  </si>
  <si>
    <t>Domov důchodců Malá Čermná</t>
  </si>
  <si>
    <t>Domov důchodců Dvůr Králové nad Labem</t>
  </si>
  <si>
    <t>SeneCura SeniorCentrum HŠH a.s.</t>
  </si>
  <si>
    <t>Ústav sociální péče pro mládež Kvasiny</t>
  </si>
  <si>
    <t>Město Kostelec nad Orlicí</t>
  </si>
  <si>
    <t>Sociální služby Libina, příspěvková organizace</t>
  </si>
  <si>
    <t>Centrum sociálních služeb Prostějov, příspěvková organizace</t>
  </si>
  <si>
    <t>Domov seniorů Prostějov, příspěvková organizace</t>
  </si>
  <si>
    <t>Domov Štíty - Jedlí, příspěvková organizace</t>
  </si>
  <si>
    <t>Dům pokojného stáří sv. Anny Velká Bystřice</t>
  </si>
  <si>
    <t>Diakonie ČCE - středisko Vsetín</t>
  </si>
  <si>
    <t>Domov důchodců Borohrádek</t>
  </si>
  <si>
    <t>Ústav sociálních služeb města Nové Paky</t>
  </si>
  <si>
    <t>Domov Velké Březno, příspěvková organizace</t>
  </si>
  <si>
    <t>Domov pro seniory Bukov, příspěvková organizace</t>
  </si>
  <si>
    <t>Domov se zvláštním režimem Terezín</t>
  </si>
  <si>
    <t>Ledax Vysoké Mýto o.p.s.</t>
  </si>
  <si>
    <t>Domov důchodců Ústí nad Orlicí</t>
  </si>
  <si>
    <t>Domov seniorů Seč, s.r.o.</t>
  </si>
  <si>
    <t>NADĚJE</t>
  </si>
  <si>
    <t>Domov pro seniory a pečovatelská služba Mohelnice, příspěvková organizace</t>
  </si>
  <si>
    <t>Charita Šumperk</t>
  </si>
  <si>
    <t>Sociální služby Šternberk, příspěvková organizace</t>
  </si>
  <si>
    <t>Technické služby Zábřeh, příspěvková organizace</t>
  </si>
  <si>
    <t>Městská část Praha-Zbraslav</t>
  </si>
  <si>
    <t>BONA, o.p.s.</t>
  </si>
  <si>
    <t>Diakonie Církve bratrské</t>
  </si>
  <si>
    <t>Domov pro seniory Skalice, příspěvková organizace</t>
  </si>
  <si>
    <t>Habrovanský zámek, příspěvková organizace</t>
  </si>
  <si>
    <t>ESMERO s.r.o.</t>
  </si>
  <si>
    <t>Domov pro seniory Velké Meziříčí, příspěvková organizace</t>
  </si>
  <si>
    <t>Sociální služby Semily, příspěvková organizace</t>
  </si>
  <si>
    <t>DH Liberec, o.p.s.</t>
  </si>
  <si>
    <t>Domov pro seniory Frýdek-Místek, příspěvková organizace</t>
  </si>
  <si>
    <t>Domov pro seniory Vrchlabí</t>
  </si>
  <si>
    <t>Soukromé senior centrum Nechanice s.r.o.</t>
  </si>
  <si>
    <t>Oblastní charita Hradec Králové</t>
  </si>
  <si>
    <t>Domov důchodců Černožice</t>
  </si>
  <si>
    <t>Domov pro seniory Mitrov, příspěvková organizace</t>
  </si>
  <si>
    <t>Senior Home, s.r.o.</t>
  </si>
  <si>
    <t>Domov důchodců Proseč u Pošné, příspěvková organizace</t>
  </si>
  <si>
    <t>Charita Frýdek - Místek</t>
  </si>
  <si>
    <t>Domov pro seniory Klimkovice</t>
  </si>
  <si>
    <t>Obecně prospěšná společnost Důstojnost</t>
  </si>
  <si>
    <t>Klokánek Dolní Benešov</t>
  </si>
  <si>
    <t>Domov a Centrum aktivity, příspěvková organizace</t>
  </si>
  <si>
    <t>Domov důchodců Bystřany</t>
  </si>
  <si>
    <t>Lůžkové a sociální centrum pro seniory o.p.s.</t>
  </si>
  <si>
    <t>Zařízení sociální péče Choceň</t>
  </si>
  <si>
    <t>Město Nasavrky</t>
  </si>
  <si>
    <t>POMADOL s.r.o.</t>
  </si>
  <si>
    <t>Sociální služby Vyškov, příspěvková organizace</t>
  </si>
  <si>
    <t>Domov pro seniory</t>
  </si>
  <si>
    <t>Seniorcentrum města Svitavy s.r.o.</t>
  </si>
  <si>
    <t>Oblastní charita Červený Kostelec</t>
  </si>
  <si>
    <t>Oblastní charita Červený Kostelec - Hostinné</t>
  </si>
  <si>
    <t>Domov důchodců Police na Metují</t>
  </si>
  <si>
    <t xml:space="preserve">Geriatrické centrum Týniště nad Orlicí </t>
  </si>
  <si>
    <t>Domov v Podzámčí</t>
  </si>
  <si>
    <t>Domov sociálních služeb Chotělice</t>
  </si>
  <si>
    <t>Mgr. Zuzana Luňáková, Agentura domácí péče</t>
  </si>
  <si>
    <t>Domov pro seniory Havlíčkův Brod, příspěvková organizace</t>
  </si>
  <si>
    <t>Domov pro seniory Náměsť nad Oslavou, příspěvková organizace</t>
  </si>
  <si>
    <t>Dům sv. Antonína</t>
  </si>
  <si>
    <t>Domov pro seniory Třebíč, Koutkova-Kubešova, příspěvková organizace</t>
  </si>
  <si>
    <t>Domov pro seniory Třebíč - Manž. Curieových, příspěvková organizace</t>
  </si>
  <si>
    <t>Sociální služby města Žďár nad Sázavou</t>
  </si>
  <si>
    <t>Domov sv. Anežky</t>
  </si>
  <si>
    <t>Domov u rybníka Víceměřice, příspěvková organizace</t>
  </si>
  <si>
    <t>Domov pro osoby se zdravotním postižením Horní Bříza, příspěvková organizace</t>
  </si>
  <si>
    <t>DOMOVINKA - sociální služby, o.p.s.</t>
  </si>
  <si>
    <t xml:space="preserve">Domov důchodců Čáslav </t>
  </si>
  <si>
    <t>Šarlota Care s.r.o.</t>
  </si>
  <si>
    <t>Domov seniorů Vojkov</t>
  </si>
  <si>
    <t>Diakonie ČCE - středisko Střední Čechy</t>
  </si>
  <si>
    <t>Centrum pro rodinu PSS a klinické adiktologie, z.ú.</t>
  </si>
  <si>
    <t>Pečovatelská služba Čelákovice, příspěvková organizace</t>
  </si>
  <si>
    <t>Dům seniorů Mladá Boleslav</t>
  </si>
  <si>
    <t>Domov pro seniory Pod Skalkou</t>
  </si>
  <si>
    <t>TŘI,z.ú.</t>
  </si>
  <si>
    <t>Centrum seniorů Mělník, příspěvková organizace</t>
  </si>
  <si>
    <t>Meridiem Centrum péče s.r.o.</t>
  </si>
  <si>
    <t>Domov V Zahradách Zdice</t>
  </si>
  <si>
    <t>Domov seniorů Dobříš</t>
  </si>
  <si>
    <t>Clementas Mlékovice s.r.o.</t>
  </si>
  <si>
    <t>Centrum sociálních služeb Tloskov</t>
  </si>
  <si>
    <t>Centrum Rožmitál pod Třemšínem</t>
  </si>
  <si>
    <t>Domov seniorů Nové Strašecí</t>
  </si>
  <si>
    <t>Domov Barbora Kutná Hora</t>
  </si>
  <si>
    <t>Domov ve Vlašimi</t>
  </si>
  <si>
    <t>Domov Unhošť</t>
  </si>
  <si>
    <t>Domov Svojšice</t>
  </si>
  <si>
    <t>LUXOR Poděbrady</t>
  </si>
  <si>
    <t>Domov Na Hrádku</t>
  </si>
  <si>
    <t>Domov Buda</t>
  </si>
  <si>
    <t>Domov seniorů Světice s.r.o.</t>
  </si>
  <si>
    <t>Domov senorů Benešov</t>
  </si>
  <si>
    <t>Centrin CZ s.r.o.</t>
  </si>
  <si>
    <t>Domov seniorů TGM</t>
  </si>
  <si>
    <t>Domov Vraný</t>
  </si>
  <si>
    <t>Domov Mladá</t>
  </si>
  <si>
    <t>Domov pro seniory Kladno</t>
  </si>
  <si>
    <t>Domov Pod Lipami Smečno</t>
  </si>
  <si>
    <t>Centrum sociálních služeb pro seniory Pohoda, příspěvková organizace</t>
  </si>
  <si>
    <t>Domov Slunečnice Ostrava, příspěvková organizace</t>
  </si>
  <si>
    <t>Domov Korýtko, příspěvková organizace</t>
  </si>
  <si>
    <t>Domov Sluníčko, Ostrava - Vítkovice, příspěvková organizace</t>
  </si>
  <si>
    <t>Domov pod Vinnou horou, příspěvková organizace</t>
  </si>
  <si>
    <t>Domov pro seniory Krnov</t>
  </si>
  <si>
    <t>Domov Jistoty</t>
  </si>
  <si>
    <t>Město Bílovec</t>
  </si>
  <si>
    <t>Domov Čujkovova, Ostava-Zábřeh</t>
  </si>
  <si>
    <t>Domov Vesna</t>
  </si>
  <si>
    <t xml:space="preserve">Slezská diakonie </t>
  </si>
  <si>
    <t>Domov Odry</t>
  </si>
  <si>
    <t>Armáda spásy v České republice, z.s.</t>
  </si>
  <si>
    <t>Domovy Jistoty</t>
  </si>
  <si>
    <t>Vila Vančurova o.p.s.</t>
  </si>
  <si>
    <t>Domov pro seniory Kamenec, Slezská Ostrava, příspěvková organizace</t>
  </si>
  <si>
    <t>Sagapo, příspěvková organizace</t>
  </si>
  <si>
    <t>Centrum sociálních služeb Český Těšín, příspěvková organizace</t>
  </si>
  <si>
    <t>Domov pro seniory sv. Hedviky - Kravaře, příspěvková organizace</t>
  </si>
  <si>
    <t>Domov Alzheimer Darkov z.ú.</t>
  </si>
  <si>
    <t>SLEZSKÁ HUMANITA, obecně prospěšná společnost</t>
  </si>
  <si>
    <t>Nový domov, příspěvková organizace</t>
  </si>
  <si>
    <t>Na Výminku s.r.o.</t>
  </si>
  <si>
    <t>Valerie-Homecare, s. r. o.</t>
  </si>
  <si>
    <t>Domov pro seniory Luhačovice, příspěvková organizace</t>
  </si>
  <si>
    <t>Sanatorium Topas s.r.o.</t>
  </si>
  <si>
    <t>Report - sociální služby</t>
  </si>
  <si>
    <t>Report - ZDVOP</t>
  </si>
  <si>
    <t xml:space="preserve">ZDVOP Élie, z.s. Kovářská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</si>
</sst>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323232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1"/>
      <color theme="5" tint="-0.499984740745262"/>
      <name val="Calibri"/>
      <family val="2"/>
      <charset val="238"/>
      <scheme val="minor"/>
    </font>
    <font>
      <b/>
      <sz val="11"/>
      <color theme="5" tint="-0.499984740745262"/>
      <name val="Calibri"/>
      <family val="2"/>
      <charset val="238"/>
      <scheme val="minor"/>
    </font>
    <font>
      <b/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9C5700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</cellStyleXfs>
  <cellXfs count="171">
    <xf numFmtId="0" fontId="0" fillId="0" borderId="0" xfId="0"/>
    <xf numFmtId="0" fontId="0" fillId="0" borderId="4" xfId="0" applyBorder="1" applyAlignment="1">
      <alignment vertical="center"/>
    </xf>
    <xf numFmtId="0" fontId="0" fillId="0" borderId="4" xfId="0" applyFill="1" applyBorder="1"/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/>
    <xf numFmtId="0" fontId="0" fillId="0" borderId="13" xfId="0" applyBorder="1" applyAlignment="1">
      <alignment horizontal="left" vertical="center"/>
    </xf>
    <xf numFmtId="0" fontId="0" fillId="0" borderId="0" xfId="0"/>
    <xf numFmtId="0" fontId="9" fillId="5" borderId="5" xfId="0" applyFont="1" applyFill="1" applyBorder="1"/>
    <xf numFmtId="0" fontId="10" fillId="5" borderId="5" xfId="0" applyFont="1" applyFill="1" applyBorder="1"/>
    <xf numFmtId="0" fontId="7" fillId="3" borderId="6" xfId="0" applyFont="1" applyFill="1" applyBorder="1"/>
    <xf numFmtId="0" fontId="6" fillId="3" borderId="6" xfId="0" applyFont="1" applyFill="1" applyBorder="1"/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/>
    <xf numFmtId="0" fontId="8" fillId="4" borderId="9" xfId="0" applyFont="1" applyFill="1" applyBorder="1" applyAlignment="1">
      <alignment textRotation="45"/>
    </xf>
    <xf numFmtId="0" fontId="8" fillId="4" borderId="15" xfId="0" applyFont="1" applyFill="1" applyBorder="1" applyAlignment="1">
      <alignment textRotation="45"/>
    </xf>
    <xf numFmtId="0" fontId="8" fillId="4" borderId="2" xfId="0" applyFont="1" applyFill="1" applyBorder="1" applyAlignment="1">
      <alignment horizontal="center" textRotation="45"/>
    </xf>
    <xf numFmtId="0" fontId="8" fillId="4" borderId="2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Fill="1" applyBorder="1" applyAlignment="1">
      <alignment horizontal="left"/>
    </xf>
    <xf numFmtId="0" fontId="8" fillId="4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6" borderId="4" xfId="0" applyFill="1" applyBorder="1" applyAlignment="1">
      <alignment vertical="center"/>
    </xf>
    <xf numFmtId="0" fontId="0" fillId="6" borderId="4" xfId="0" applyFill="1" applyBorder="1" applyAlignment="1">
      <alignment horizontal="left" vertical="center"/>
    </xf>
    <xf numFmtId="0" fontId="4" fillId="2" borderId="7" xfId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0" fillId="6" borderId="4" xfId="0" applyFill="1" applyBorder="1" applyAlignment="1" applyProtection="1">
      <alignment vertical="center"/>
    </xf>
    <xf numFmtId="0" fontId="0" fillId="0" borderId="4" xfId="0" applyFont="1" applyBorder="1" applyAlignment="1">
      <alignment horizontal="center" vertical="center"/>
    </xf>
    <xf numFmtId="0" fontId="4" fillId="2" borderId="5" xfId="1" applyBorder="1"/>
    <xf numFmtId="0" fontId="4" fillId="2" borderId="6" xfId="1" applyBorder="1"/>
    <xf numFmtId="0" fontId="2" fillId="0" borderId="4" xfId="0" applyFont="1" applyFill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3" fillId="8" borderId="5" xfId="3" applyBorder="1"/>
    <xf numFmtId="0" fontId="13" fillId="8" borderId="6" xfId="3" applyBorder="1"/>
    <xf numFmtId="0" fontId="9" fillId="5" borderId="5" xfId="0" applyFont="1" applyFill="1" applyBorder="1" applyAlignment="1">
      <alignment horizontal="center" vertical="center"/>
    </xf>
    <xf numFmtId="0" fontId="4" fillId="2" borderId="5" xfId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4" fillId="2" borderId="22" xfId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4" borderId="30" xfId="0" applyFont="1" applyFill="1" applyBorder="1" applyAlignment="1">
      <alignment horizontal="left" vertical="center"/>
    </xf>
    <xf numFmtId="0" fontId="8" fillId="0" borderId="0" xfId="0" applyFont="1"/>
    <xf numFmtId="0" fontId="8" fillId="4" borderId="31" xfId="0" applyFont="1" applyFill="1" applyBorder="1" applyAlignment="1">
      <alignment horizontal="left" vertical="center"/>
    </xf>
    <xf numFmtId="0" fontId="8" fillId="4" borderId="18" xfId="0" applyFont="1" applyFill="1" applyBorder="1"/>
    <xf numFmtId="0" fontId="8" fillId="4" borderId="29" xfId="0" applyFont="1" applyFill="1" applyBorder="1" applyAlignment="1">
      <alignment horizontal="left" vertical="center"/>
    </xf>
    <xf numFmtId="0" fontId="8" fillId="4" borderId="32" xfId="0" applyFont="1" applyFill="1" applyBorder="1"/>
    <xf numFmtId="0" fontId="8" fillId="4" borderId="33" xfId="0" applyFont="1" applyFill="1" applyBorder="1" applyAlignment="1">
      <alignment horizontal="left" vertical="center"/>
    </xf>
    <xf numFmtId="0" fontId="8" fillId="4" borderId="19" xfId="0" applyFont="1" applyFill="1" applyBorder="1"/>
    <xf numFmtId="0" fontId="8" fillId="4" borderId="33" xfId="0" applyFont="1" applyFill="1" applyBorder="1"/>
    <xf numFmtId="0" fontId="0" fillId="0" borderId="13" xfId="0" applyFill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4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2" fillId="0" borderId="4" xfId="2" applyFont="1" applyFill="1" applyBorder="1" applyAlignment="1">
      <alignment vertical="center"/>
    </xf>
    <xf numFmtId="0" fontId="11" fillId="2" borderId="9" xfId="1" applyFont="1" applyBorder="1" applyAlignment="1">
      <alignment textRotation="45"/>
    </xf>
    <xf numFmtId="0" fontId="14" fillId="8" borderId="18" xfId="3" applyFont="1" applyBorder="1" applyAlignment="1">
      <alignment horizontal="center" vertical="center"/>
    </xf>
    <xf numFmtId="0" fontId="14" fillId="8" borderId="19" xfId="3" applyFont="1" applyBorder="1" applyAlignment="1">
      <alignment horizontal="center" vertical="center"/>
    </xf>
    <xf numFmtId="0" fontId="11" fillId="2" borderId="18" xfId="1" applyFont="1" applyBorder="1" applyAlignment="1">
      <alignment horizontal="center" vertical="center"/>
    </xf>
    <xf numFmtId="0" fontId="11" fillId="2" borderId="19" xfId="1" applyFont="1" applyBorder="1" applyAlignment="1">
      <alignment horizontal="center" vertical="center"/>
    </xf>
    <xf numFmtId="0" fontId="11" fillId="2" borderId="5" xfId="1" applyFont="1" applyBorder="1" applyAlignment="1">
      <alignment horizontal="center" vertical="center"/>
    </xf>
    <xf numFmtId="0" fontId="11" fillId="2" borderId="6" xfId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Border="1" applyAlignment="1">
      <alignment horizontal="left"/>
    </xf>
    <xf numFmtId="0" fontId="2" fillId="0" borderId="4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4" xfId="1" applyFont="1" applyFill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4" xfId="0" applyFont="1" applyFill="1" applyBorder="1" applyAlignment="1">
      <alignment horizontal="left" wrapText="1"/>
    </xf>
    <xf numFmtId="0" fontId="2" fillId="0" borderId="4" xfId="3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4" xfId="0" applyBorder="1"/>
    <xf numFmtId="0" fontId="10" fillId="9" borderId="34" xfId="0" applyFont="1" applyFill="1" applyBorder="1" applyAlignment="1">
      <alignment horizontal="left" vertical="center" wrapText="1"/>
    </xf>
    <xf numFmtId="0" fontId="10" fillId="9" borderId="10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wrapText="1"/>
    </xf>
    <xf numFmtId="0" fontId="0" fillId="0" borderId="25" xfId="0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/>
    </xf>
    <xf numFmtId="0" fontId="8" fillId="4" borderId="35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/>
    </xf>
    <xf numFmtId="0" fontId="2" fillId="0" borderId="7" xfId="2" applyFont="1" applyFill="1" applyBorder="1" applyAlignment="1">
      <alignment vertical="center"/>
    </xf>
    <xf numFmtId="0" fontId="0" fillId="0" borderId="7" xfId="0" applyBorder="1" applyAlignment="1">
      <alignment horizontal="left" vertical="center" wrapText="1"/>
    </xf>
    <xf numFmtId="0" fontId="16" fillId="10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0" fillId="0" borderId="0" xfId="0" applyFill="1"/>
    <xf numFmtId="0" fontId="5" fillId="0" borderId="0" xfId="0" applyFont="1" applyFill="1"/>
    <xf numFmtId="0" fontId="12" fillId="0" borderId="0" xfId="2" applyFill="1"/>
    <xf numFmtId="0" fontId="3" fillId="0" borderId="4" xfId="0" applyFont="1" applyBorder="1"/>
    <xf numFmtId="0" fontId="0" fillId="0" borderId="13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0" fontId="3" fillId="0" borderId="7" xfId="0" applyFont="1" applyBorder="1"/>
    <xf numFmtId="0" fontId="0" fillId="0" borderId="7" xfId="0" applyFill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0" fillId="0" borderId="13" xfId="0" applyBorder="1" applyAlignment="1">
      <alignment vertical="center"/>
    </xf>
    <xf numFmtId="0" fontId="16" fillId="10" borderId="4" xfId="0" applyFont="1" applyFill="1" applyBorder="1" applyAlignment="1">
      <alignment horizontal="left" vertical="center" wrapText="1"/>
    </xf>
    <xf numFmtId="0" fontId="9" fillId="5" borderId="7" xfId="0" applyFont="1" applyFill="1" applyBorder="1" applyAlignment="1">
      <alignment horizontal="center" vertical="center"/>
    </xf>
    <xf numFmtId="0" fontId="4" fillId="0" borderId="4" xfId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11" fillId="2" borderId="20" xfId="1" applyFont="1" applyBorder="1" applyAlignment="1">
      <alignment horizontal="left" vertical="center"/>
    </xf>
    <xf numFmtId="0" fontId="11" fillId="2" borderId="21" xfId="1" applyFont="1" applyBorder="1" applyAlignment="1">
      <alignment horizontal="left" vertical="center"/>
    </xf>
    <xf numFmtId="0" fontId="8" fillId="4" borderId="20" xfId="0" applyFont="1" applyFill="1" applyBorder="1" applyAlignment="1">
      <alignment horizontal="left" vertical="center"/>
    </xf>
    <xf numFmtId="0" fontId="8" fillId="4" borderId="21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vertical="center"/>
    </xf>
    <xf numFmtId="0" fontId="8" fillId="4" borderId="21" xfId="0" applyFont="1" applyFill="1" applyBorder="1" applyAlignment="1">
      <alignment vertical="center"/>
    </xf>
    <xf numFmtId="0" fontId="8" fillId="4" borderId="20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vertical="center" wrapText="1"/>
    </xf>
    <xf numFmtId="0" fontId="14" fillId="8" borderId="20" xfId="3" applyFont="1" applyBorder="1" applyAlignment="1">
      <alignment horizontal="left" vertical="center"/>
    </xf>
    <xf numFmtId="0" fontId="14" fillId="8" borderId="21" xfId="3" applyFont="1" applyBorder="1" applyAlignment="1">
      <alignment horizontal="left" vertical="center"/>
    </xf>
    <xf numFmtId="0" fontId="8" fillId="4" borderId="26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10" fillId="9" borderId="27" xfId="0" applyFont="1" applyFill="1" applyBorder="1" applyAlignment="1">
      <alignment horizontal="center"/>
    </xf>
    <xf numFmtId="0" fontId="10" fillId="9" borderId="28" xfId="0" applyFont="1" applyFill="1" applyBorder="1" applyAlignment="1">
      <alignment horizontal="center"/>
    </xf>
  </cellXfs>
  <cellStyles count="4">
    <cellStyle name="Neutrální" xfId="3" builtinId="28"/>
    <cellStyle name="Normální" xfId="0" builtinId="0"/>
    <cellStyle name="Správně" xfId="2" builtinId="26"/>
    <cellStyle name="Špatně" xfId="1" builtinId="27"/>
  </cellStyles>
  <dxfs count="17">
    <dxf>
      <font>
        <color rgb="FF80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006600"/>
      </font>
      <fill>
        <patternFill patternType="solid">
          <fgColor theme="9" tint="0.39991454817346722"/>
          <bgColor rgb="FFCCFFCC"/>
        </patternFill>
      </fill>
    </dxf>
    <dxf>
      <font>
        <color rgb="FF800000"/>
      </font>
      <fill>
        <patternFill>
          <bgColor rgb="FFFFCCCC"/>
        </patternFill>
      </fill>
    </dxf>
    <dxf>
      <font>
        <color rgb="FF80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006600"/>
      </font>
      <fill>
        <patternFill patternType="solid">
          <fgColor theme="9" tint="0.39991454817346722"/>
          <bgColor rgb="FFCCFFCC"/>
        </patternFill>
      </fill>
    </dxf>
    <dxf>
      <font>
        <color rgb="FF800000"/>
      </font>
      <fill>
        <patternFill>
          <bgColor rgb="FFFFCCCC"/>
        </patternFill>
      </fill>
    </dxf>
    <dxf>
      <font>
        <color rgb="FF800000"/>
      </font>
      <fill>
        <patternFill>
          <bgColor rgb="FFFFCCCC"/>
        </patternFill>
      </fill>
    </dxf>
    <dxf>
      <font>
        <color theme="5" tint="-0.24994659260841701"/>
      </font>
      <fill>
        <patternFill>
          <bgColor rgb="FFFFFF99"/>
        </patternFill>
      </fill>
    </dxf>
    <dxf>
      <font>
        <color theme="2"/>
      </font>
      <fill>
        <patternFill>
          <bgColor theme="2"/>
        </patternFill>
      </fill>
    </dxf>
    <dxf>
      <font>
        <color rgb="FF800000"/>
      </font>
      <fill>
        <patternFill>
          <bgColor rgb="FFFFCCCC"/>
        </patternFill>
      </fill>
    </dxf>
    <dxf>
      <font>
        <color theme="5" tint="-0.24994659260841701"/>
      </font>
      <fill>
        <patternFill>
          <bgColor rgb="FFFFFF99"/>
        </patternFill>
      </fill>
    </dxf>
    <dxf>
      <font>
        <color theme="2"/>
      </font>
      <fill>
        <patternFill>
          <bgColor theme="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CCFFCC"/>
      <color rgb="FFFFCCCC"/>
      <color rgb="FF800000"/>
      <color rgb="FFFFFF99"/>
      <color rgb="FF9966FF"/>
      <color rgb="FF99FF99"/>
      <color rgb="FF006600"/>
      <color rgb="FFFF9999"/>
      <color rgb="FF339933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tabColor rgb="FF92D050"/>
  </sheetPr>
  <dimension ref="A1:F17"/>
  <sheetViews>
    <sheetView zoomScaleNormal="100" workbookViewId="0">
      <selection sqref="A1:A2"/>
    </sheetView>
  </sheetViews>
  <sheetFormatPr defaultColWidth="9.140625" defaultRowHeight="15" x14ac:dyDescent="0.25"/>
  <cols>
    <col min="1" max="1" width="18.140625" style="29" bestFit="1" customWidth="1"/>
    <col min="2" max="2" width="33.28515625" style="29" bestFit="1" customWidth="1"/>
    <col min="3" max="3" width="41.28515625" style="29" bestFit="1" customWidth="1"/>
    <col min="4" max="4" width="8.85546875" style="38" bestFit="1" customWidth="1"/>
    <col min="5" max="6" width="12.85546875" style="29" customWidth="1"/>
    <col min="7" max="16384" width="9.140625" style="29"/>
  </cols>
  <sheetData>
    <row r="1" spans="1:6" x14ac:dyDescent="0.25">
      <c r="A1" s="147" t="s">
        <v>0</v>
      </c>
      <c r="B1" s="147" t="s">
        <v>63</v>
      </c>
      <c r="C1" s="147" t="s">
        <v>62</v>
      </c>
      <c r="D1" s="147" t="s">
        <v>16</v>
      </c>
      <c r="E1" s="147" t="s">
        <v>38</v>
      </c>
      <c r="F1" s="147" t="s">
        <v>36</v>
      </c>
    </row>
    <row r="2" spans="1:6" x14ac:dyDescent="0.25">
      <c r="A2" s="147"/>
      <c r="B2" s="147"/>
      <c r="C2" s="147"/>
      <c r="D2" s="147"/>
      <c r="E2" s="147"/>
      <c r="F2" s="147"/>
    </row>
    <row r="3" spans="1:6" x14ac:dyDescent="0.25">
      <c r="A3" s="26" t="s">
        <v>1</v>
      </c>
      <c r="B3" s="32" t="s">
        <v>109</v>
      </c>
      <c r="C3" s="1" t="s">
        <v>26</v>
      </c>
      <c r="D3" s="30">
        <v>8195232</v>
      </c>
      <c r="E3" s="54">
        <v>4</v>
      </c>
      <c r="F3" s="28">
        <v>4</v>
      </c>
    </row>
    <row r="4" spans="1:6" x14ac:dyDescent="0.25">
      <c r="A4" s="26" t="s">
        <v>1</v>
      </c>
      <c r="B4" s="32" t="s">
        <v>51</v>
      </c>
      <c r="C4" s="1" t="s">
        <v>59</v>
      </c>
      <c r="D4" s="30">
        <v>1405648</v>
      </c>
      <c r="E4" s="54">
        <v>7</v>
      </c>
      <c r="F4" s="28">
        <v>7</v>
      </c>
    </row>
    <row r="5" spans="1:6" x14ac:dyDescent="0.25">
      <c r="A5" s="26" t="s">
        <v>1</v>
      </c>
      <c r="B5" s="32" t="s">
        <v>110</v>
      </c>
      <c r="C5" s="1" t="s">
        <v>59</v>
      </c>
      <c r="D5" s="30">
        <v>1183900</v>
      </c>
      <c r="E5" s="54">
        <v>4</v>
      </c>
      <c r="F5" s="28">
        <v>4</v>
      </c>
    </row>
    <row r="6" spans="1:6" x14ac:dyDescent="0.25">
      <c r="A6" s="26" t="s">
        <v>1</v>
      </c>
      <c r="B6" s="32" t="s">
        <v>110</v>
      </c>
      <c r="C6" s="1" t="s">
        <v>59</v>
      </c>
      <c r="D6" s="30">
        <v>4250890</v>
      </c>
      <c r="E6" s="54">
        <v>2</v>
      </c>
      <c r="F6" s="28">
        <v>2</v>
      </c>
    </row>
    <row r="7" spans="1:6" x14ac:dyDescent="0.25">
      <c r="A7" s="26" t="s">
        <v>1</v>
      </c>
      <c r="B7" s="32" t="s">
        <v>111</v>
      </c>
      <c r="C7" s="32" t="s">
        <v>17</v>
      </c>
      <c r="D7" s="30">
        <v>3677490</v>
      </c>
      <c r="E7" s="24">
        <v>6</v>
      </c>
      <c r="F7" s="46">
        <v>6</v>
      </c>
    </row>
    <row r="8" spans="1:6" x14ac:dyDescent="0.25">
      <c r="A8" s="26" t="s">
        <v>1</v>
      </c>
      <c r="B8" s="32" t="s">
        <v>153</v>
      </c>
      <c r="C8" s="1" t="s">
        <v>21</v>
      </c>
      <c r="D8" s="30">
        <v>9815948</v>
      </c>
      <c r="E8" s="24">
        <v>4</v>
      </c>
      <c r="F8" s="28">
        <v>2</v>
      </c>
    </row>
    <row r="9" spans="1:6" x14ac:dyDescent="0.25">
      <c r="A9" s="26" t="s">
        <v>1</v>
      </c>
      <c r="B9" s="32" t="s">
        <v>154</v>
      </c>
      <c r="C9" s="1" t="s">
        <v>26</v>
      </c>
      <c r="D9" s="30">
        <v>4970864</v>
      </c>
      <c r="E9" s="24">
        <v>5</v>
      </c>
      <c r="F9" s="28">
        <v>2</v>
      </c>
    </row>
    <row r="10" spans="1:6" ht="15.75" thickBot="1" x14ac:dyDescent="0.3">
      <c r="A10" s="26" t="s">
        <v>1</v>
      </c>
      <c r="B10" s="32" t="s">
        <v>155</v>
      </c>
      <c r="C10" s="32" t="s">
        <v>59</v>
      </c>
      <c r="D10" s="83">
        <v>8779788</v>
      </c>
      <c r="E10" s="110">
        <v>1</v>
      </c>
      <c r="F10" s="46">
        <v>0</v>
      </c>
    </row>
    <row r="11" spans="1:6" ht="15.75" thickBot="1" x14ac:dyDescent="0.3">
      <c r="D11" s="23" t="s">
        <v>15</v>
      </c>
      <c r="E11" s="31">
        <f>SUM(E3:E10)</f>
        <v>33</v>
      </c>
      <c r="F11" s="31">
        <f>SUM(F3:F10)</f>
        <v>27</v>
      </c>
    </row>
    <row r="14" spans="1:6" ht="15" customHeight="1" x14ac:dyDescent="0.25">
      <c r="A14" s="143" t="s">
        <v>0</v>
      </c>
      <c r="B14" s="143" t="s">
        <v>104</v>
      </c>
      <c r="C14" s="143"/>
      <c r="D14" s="145"/>
      <c r="E14" s="143" t="s">
        <v>38</v>
      </c>
      <c r="F14" s="143" t="s">
        <v>36</v>
      </c>
    </row>
    <row r="15" spans="1:6" x14ac:dyDescent="0.25">
      <c r="A15" s="144"/>
      <c r="B15" s="144"/>
      <c r="C15" s="144"/>
      <c r="D15" s="146"/>
      <c r="E15" s="144"/>
      <c r="F15" s="144"/>
    </row>
    <row r="16" spans="1:6" ht="15.75" thickBot="1" x14ac:dyDescent="0.3">
      <c r="A16" s="26" t="s">
        <v>1</v>
      </c>
      <c r="B16" s="32" t="s">
        <v>108</v>
      </c>
      <c r="C16" s="39"/>
      <c r="D16" s="40"/>
      <c r="E16" s="34">
        <v>1</v>
      </c>
      <c r="F16" s="45">
        <v>1</v>
      </c>
    </row>
    <row r="17" spans="4:6" ht="15.75" thickBot="1" x14ac:dyDescent="0.3">
      <c r="D17" s="47" t="s">
        <v>15</v>
      </c>
      <c r="E17" s="48">
        <f>SUM(E16:E16)</f>
        <v>1</v>
      </c>
      <c r="F17" s="48">
        <f>SUM(F16:F16)</f>
        <v>1</v>
      </c>
    </row>
  </sheetData>
  <sortState xmlns:xlrd2="http://schemas.microsoft.com/office/spreadsheetml/2017/richdata2" ref="A2:F11">
    <sortCondition ref="B2"/>
  </sortState>
  <mergeCells count="12">
    <mergeCell ref="F1:F2"/>
    <mergeCell ref="A1:A2"/>
    <mergeCell ref="B1:B2"/>
    <mergeCell ref="C1:C2"/>
    <mergeCell ref="D1:D2"/>
    <mergeCell ref="E1:E2"/>
    <mergeCell ref="E14:E15"/>
    <mergeCell ref="F14:F15"/>
    <mergeCell ref="A14:A15"/>
    <mergeCell ref="B14:B15"/>
    <mergeCell ref="C14:C15"/>
    <mergeCell ref="D14:D15"/>
  </mergeCells>
  <pageMargins left="0.7" right="0.7" top="0.78740157499999996" bottom="0.78740157499999996" header="0.3" footer="0.3"/>
  <pageSetup paperSize="9"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rgb="FF92D050"/>
  </sheetPr>
  <dimension ref="A1:F13"/>
  <sheetViews>
    <sheetView zoomScaleNormal="100" workbookViewId="0">
      <selection sqref="A1:A2"/>
    </sheetView>
  </sheetViews>
  <sheetFormatPr defaultColWidth="9.140625" defaultRowHeight="15" x14ac:dyDescent="0.25"/>
  <cols>
    <col min="1" max="1" width="8.7109375" style="29" bestFit="1" customWidth="1"/>
    <col min="2" max="2" width="72.5703125" style="29" bestFit="1" customWidth="1"/>
    <col min="3" max="3" width="41.28515625" style="29" bestFit="1" customWidth="1"/>
    <col min="4" max="4" width="8.85546875" style="38" bestFit="1" customWidth="1"/>
    <col min="5" max="6" width="12.85546875" style="29" customWidth="1"/>
    <col min="7" max="16384" width="9.140625" style="29"/>
  </cols>
  <sheetData>
    <row r="1" spans="1:6" x14ac:dyDescent="0.25">
      <c r="A1" s="150" t="s">
        <v>0</v>
      </c>
      <c r="B1" s="150" t="s">
        <v>63</v>
      </c>
      <c r="C1" s="150" t="s">
        <v>62</v>
      </c>
      <c r="D1" s="150" t="s">
        <v>16</v>
      </c>
      <c r="E1" s="150" t="s">
        <v>38</v>
      </c>
      <c r="F1" s="150" t="s">
        <v>36</v>
      </c>
    </row>
    <row r="2" spans="1:6" x14ac:dyDescent="0.25">
      <c r="A2" s="155"/>
      <c r="B2" s="155"/>
      <c r="C2" s="155"/>
      <c r="D2" s="155"/>
      <c r="E2" s="155"/>
      <c r="F2" s="155"/>
    </row>
    <row r="3" spans="1:6" x14ac:dyDescent="0.25">
      <c r="A3" s="26" t="s">
        <v>10</v>
      </c>
      <c r="B3" s="32" t="s">
        <v>120</v>
      </c>
      <c r="C3" s="1" t="s">
        <v>59</v>
      </c>
      <c r="D3" s="36">
        <v>6637231</v>
      </c>
      <c r="E3" s="24">
        <v>2</v>
      </c>
      <c r="F3" s="24">
        <v>2</v>
      </c>
    </row>
    <row r="4" spans="1:6" x14ac:dyDescent="0.25">
      <c r="A4" s="26" t="s">
        <v>10</v>
      </c>
      <c r="B4" s="1" t="s">
        <v>198</v>
      </c>
      <c r="C4" s="1" t="s">
        <v>60</v>
      </c>
      <c r="D4" s="35">
        <v>3217335</v>
      </c>
      <c r="E4" s="24">
        <v>10</v>
      </c>
      <c r="F4" s="24">
        <v>0</v>
      </c>
    </row>
    <row r="5" spans="1:6" x14ac:dyDescent="0.25">
      <c r="A5" s="26" t="s">
        <v>10</v>
      </c>
      <c r="B5" s="32" t="s">
        <v>199</v>
      </c>
      <c r="C5" s="1" t="s">
        <v>95</v>
      </c>
      <c r="D5" s="35">
        <v>6093131</v>
      </c>
      <c r="E5" s="24">
        <v>2</v>
      </c>
      <c r="F5" s="24">
        <v>2</v>
      </c>
    </row>
    <row r="6" spans="1:6" ht="15.75" thickBot="1" x14ac:dyDescent="0.3">
      <c r="A6" s="26" t="s">
        <v>10</v>
      </c>
      <c r="B6" s="32" t="s">
        <v>96</v>
      </c>
      <c r="C6" s="32" t="s">
        <v>60</v>
      </c>
      <c r="D6" s="36">
        <v>1641538</v>
      </c>
      <c r="E6" s="24">
        <v>7</v>
      </c>
      <c r="F6" s="24">
        <v>3</v>
      </c>
    </row>
    <row r="7" spans="1:6" ht="15.75" thickBot="1" x14ac:dyDescent="0.3">
      <c r="D7" s="23" t="s">
        <v>15</v>
      </c>
      <c r="E7" s="31">
        <f>SUM(E3:E6)</f>
        <v>21</v>
      </c>
      <c r="F7" s="31">
        <f>SUM(F3:F6)</f>
        <v>7</v>
      </c>
    </row>
    <row r="10" spans="1:6" ht="15" customHeight="1" x14ac:dyDescent="0.25">
      <c r="A10" s="143" t="s">
        <v>0</v>
      </c>
      <c r="B10" s="143" t="s">
        <v>104</v>
      </c>
      <c r="C10" s="143" t="s">
        <v>62</v>
      </c>
      <c r="D10" s="145" t="s">
        <v>16</v>
      </c>
      <c r="E10" s="143" t="s">
        <v>38</v>
      </c>
      <c r="F10" s="148" t="s">
        <v>36</v>
      </c>
    </row>
    <row r="11" spans="1:6" x14ac:dyDescent="0.25">
      <c r="A11" s="144"/>
      <c r="B11" s="144"/>
      <c r="C11" s="144"/>
      <c r="D11" s="146"/>
      <c r="E11" s="144"/>
      <c r="F11" s="149"/>
    </row>
    <row r="12" spans="1:6" ht="15.75" thickBot="1" x14ac:dyDescent="0.3">
      <c r="A12" s="26" t="s">
        <v>10</v>
      </c>
      <c r="B12" s="32"/>
      <c r="C12" s="39"/>
      <c r="D12" s="40"/>
      <c r="E12" s="54">
        <v>0</v>
      </c>
      <c r="F12" s="28">
        <v>0</v>
      </c>
    </row>
    <row r="13" spans="1:6" ht="15.75" thickBot="1" x14ac:dyDescent="0.3">
      <c r="D13" s="47" t="s">
        <v>15</v>
      </c>
      <c r="E13" s="48">
        <f>SUM(E12:E12)</f>
        <v>0</v>
      </c>
      <c r="F13" s="48">
        <f>SUM(F12:F12)</f>
        <v>0</v>
      </c>
    </row>
  </sheetData>
  <mergeCells count="12">
    <mergeCell ref="F10:F11"/>
    <mergeCell ref="A1:A2"/>
    <mergeCell ref="B1:B2"/>
    <mergeCell ref="C1:C2"/>
    <mergeCell ref="D1:D2"/>
    <mergeCell ref="E1:E2"/>
    <mergeCell ref="F1:F2"/>
    <mergeCell ref="A10:A11"/>
    <mergeCell ref="B10:B11"/>
    <mergeCell ref="C10:C11"/>
    <mergeCell ref="D10:D11"/>
    <mergeCell ref="E10:E11"/>
  </mergeCells>
  <pageMargins left="0.7" right="0.7" top="0.78740157499999996" bottom="0.78740157499999996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5">
    <tabColor rgb="FF92D050"/>
  </sheetPr>
  <dimension ref="A1:G51"/>
  <sheetViews>
    <sheetView topLeftCell="A40" zoomScaleNormal="100" workbookViewId="0">
      <selection activeCell="C45" sqref="C45"/>
    </sheetView>
  </sheetViews>
  <sheetFormatPr defaultColWidth="9.140625" defaultRowHeight="15" x14ac:dyDescent="0.25"/>
  <cols>
    <col min="1" max="1" width="11.7109375" style="29" bestFit="1" customWidth="1"/>
    <col min="2" max="2" width="40.85546875" style="29" bestFit="1" customWidth="1"/>
    <col min="3" max="3" width="41.28515625" style="29" bestFit="1" customWidth="1"/>
    <col min="4" max="4" width="10.140625" style="38" bestFit="1" customWidth="1"/>
    <col min="5" max="6" width="12.85546875" style="29" customWidth="1"/>
    <col min="7" max="16384" width="9.140625" style="29"/>
  </cols>
  <sheetData>
    <row r="1" spans="1:7" x14ac:dyDescent="0.25">
      <c r="A1" s="150" t="s">
        <v>0</v>
      </c>
      <c r="B1" s="150" t="s">
        <v>63</v>
      </c>
      <c r="C1" s="150" t="s">
        <v>62</v>
      </c>
      <c r="D1" s="150" t="s">
        <v>16</v>
      </c>
      <c r="E1" s="150" t="s">
        <v>38</v>
      </c>
      <c r="F1" s="150" t="s">
        <v>36</v>
      </c>
    </row>
    <row r="2" spans="1:7" x14ac:dyDescent="0.25">
      <c r="A2" s="155"/>
      <c r="B2" s="155"/>
      <c r="C2" s="155"/>
      <c r="D2" s="153"/>
      <c r="E2" s="155"/>
      <c r="F2" s="155"/>
    </row>
    <row r="3" spans="1:7" x14ac:dyDescent="0.25">
      <c r="A3" s="26" t="s">
        <v>11</v>
      </c>
      <c r="B3" s="133" t="s">
        <v>200</v>
      </c>
      <c r="C3" s="133" t="s">
        <v>59</v>
      </c>
      <c r="D3" s="95">
        <v>3425488</v>
      </c>
      <c r="E3" s="50">
        <v>5</v>
      </c>
      <c r="F3" s="50">
        <v>2</v>
      </c>
    </row>
    <row r="4" spans="1:7" x14ac:dyDescent="0.25">
      <c r="A4" s="26" t="s">
        <v>11</v>
      </c>
      <c r="B4" s="133" t="s">
        <v>204</v>
      </c>
      <c r="C4" s="133" t="s">
        <v>25</v>
      </c>
      <c r="D4" s="98">
        <v>9375088</v>
      </c>
      <c r="E4" s="56">
        <v>3</v>
      </c>
      <c r="F4" s="50">
        <v>0</v>
      </c>
    </row>
    <row r="5" spans="1:7" x14ac:dyDescent="0.25">
      <c r="A5" s="26" t="s">
        <v>11</v>
      </c>
      <c r="B5" s="133" t="s">
        <v>201</v>
      </c>
      <c r="C5" s="133" t="s">
        <v>34</v>
      </c>
      <c r="D5" s="95">
        <v>5471764</v>
      </c>
      <c r="E5" s="50">
        <v>2</v>
      </c>
      <c r="F5" s="50">
        <v>0</v>
      </c>
    </row>
    <row r="6" spans="1:7" x14ac:dyDescent="0.25">
      <c r="A6" s="26" t="s">
        <v>11</v>
      </c>
      <c r="B6" s="133" t="s">
        <v>202</v>
      </c>
      <c r="C6" s="133" t="s">
        <v>59</v>
      </c>
      <c r="D6" s="95">
        <v>1628218</v>
      </c>
      <c r="E6" s="50">
        <v>5</v>
      </c>
      <c r="F6" s="50">
        <v>1</v>
      </c>
    </row>
    <row r="7" spans="1:7" x14ac:dyDescent="0.25">
      <c r="A7" s="26" t="s">
        <v>11</v>
      </c>
      <c r="B7" s="133" t="s">
        <v>203</v>
      </c>
      <c r="C7" s="133" t="s">
        <v>59</v>
      </c>
      <c r="D7" s="95">
        <v>7635375</v>
      </c>
      <c r="E7" s="50">
        <v>3</v>
      </c>
      <c r="F7" s="50">
        <v>2</v>
      </c>
    </row>
    <row r="8" spans="1:7" x14ac:dyDescent="0.25">
      <c r="A8" s="26" t="s">
        <v>11</v>
      </c>
      <c r="B8" s="133" t="s">
        <v>203</v>
      </c>
      <c r="C8" s="133" t="s">
        <v>24</v>
      </c>
      <c r="D8" s="95">
        <v>1632714</v>
      </c>
      <c r="E8" s="50">
        <v>2</v>
      </c>
      <c r="F8" s="50">
        <v>1</v>
      </c>
    </row>
    <row r="9" spans="1:7" x14ac:dyDescent="0.25">
      <c r="A9" s="26" t="s">
        <v>11</v>
      </c>
      <c r="B9" s="133" t="s">
        <v>205</v>
      </c>
      <c r="C9" s="133" t="s">
        <v>21</v>
      </c>
      <c r="D9" s="95">
        <v>3689376</v>
      </c>
      <c r="E9" s="50">
        <v>1</v>
      </c>
      <c r="F9" s="50">
        <v>1</v>
      </c>
    </row>
    <row r="10" spans="1:7" x14ac:dyDescent="0.25">
      <c r="A10" s="26" t="s">
        <v>11</v>
      </c>
      <c r="B10" s="133" t="s">
        <v>207</v>
      </c>
      <c r="C10" s="133" t="s">
        <v>59</v>
      </c>
      <c r="D10" s="95">
        <v>2273457</v>
      </c>
      <c r="E10" s="50">
        <v>2</v>
      </c>
      <c r="F10" s="50">
        <v>1</v>
      </c>
    </row>
    <row r="11" spans="1:7" x14ac:dyDescent="0.25">
      <c r="A11" s="26" t="s">
        <v>11</v>
      </c>
      <c r="B11" s="133" t="s">
        <v>207</v>
      </c>
      <c r="C11" s="133" t="s">
        <v>24</v>
      </c>
      <c r="D11" s="95">
        <v>3123950</v>
      </c>
      <c r="E11" s="50">
        <v>2</v>
      </c>
      <c r="F11" s="50">
        <v>0</v>
      </c>
    </row>
    <row r="12" spans="1:7" x14ac:dyDescent="0.25">
      <c r="A12" s="26" t="s">
        <v>11</v>
      </c>
      <c r="B12" s="133" t="s">
        <v>208</v>
      </c>
      <c r="C12" s="133" t="s">
        <v>17</v>
      </c>
      <c r="D12" s="95">
        <v>6353601</v>
      </c>
      <c r="E12" s="50">
        <v>2</v>
      </c>
      <c r="F12" s="50">
        <v>2</v>
      </c>
    </row>
    <row r="13" spans="1:7" x14ac:dyDescent="0.25">
      <c r="A13" s="26" t="s">
        <v>11</v>
      </c>
      <c r="B13" s="133" t="s">
        <v>209</v>
      </c>
      <c r="C13" s="133" t="s">
        <v>59</v>
      </c>
      <c r="D13" s="95">
        <v>8194541</v>
      </c>
      <c r="E13" s="50">
        <v>6</v>
      </c>
      <c r="F13" s="50">
        <v>2</v>
      </c>
    </row>
    <row r="14" spans="1:7" x14ac:dyDescent="0.25">
      <c r="A14" s="26" t="s">
        <v>11</v>
      </c>
      <c r="B14" s="133" t="s">
        <v>209</v>
      </c>
      <c r="C14" s="133" t="s">
        <v>24</v>
      </c>
      <c r="D14" s="95">
        <v>3879478</v>
      </c>
      <c r="E14" s="50">
        <v>3</v>
      </c>
      <c r="F14" s="50">
        <v>1</v>
      </c>
    </row>
    <row r="15" spans="1:7" x14ac:dyDescent="0.25">
      <c r="A15" s="26" t="s">
        <v>11</v>
      </c>
      <c r="B15" s="133" t="s">
        <v>210</v>
      </c>
      <c r="C15" s="133" t="s">
        <v>24</v>
      </c>
      <c r="D15" s="95">
        <v>4843256</v>
      </c>
      <c r="E15" s="50">
        <v>4</v>
      </c>
      <c r="F15" s="50">
        <v>0</v>
      </c>
    </row>
    <row r="16" spans="1:7" x14ac:dyDescent="0.25">
      <c r="A16" s="26" t="s">
        <v>11</v>
      </c>
      <c r="B16" s="133" t="s">
        <v>211</v>
      </c>
      <c r="C16" s="133" t="s">
        <v>59</v>
      </c>
      <c r="D16" s="95">
        <v>5431724</v>
      </c>
      <c r="E16" s="50">
        <v>4</v>
      </c>
      <c r="F16" s="50">
        <v>2</v>
      </c>
      <c r="G16" s="10"/>
    </row>
    <row r="17" spans="1:7" x14ac:dyDescent="0.25">
      <c r="A17" s="26" t="s">
        <v>11</v>
      </c>
      <c r="B17" s="133" t="s">
        <v>211</v>
      </c>
      <c r="C17" s="133" t="s">
        <v>24</v>
      </c>
      <c r="D17" s="95">
        <v>5688683</v>
      </c>
      <c r="E17" s="50">
        <v>3</v>
      </c>
      <c r="F17" s="50">
        <v>2</v>
      </c>
      <c r="G17" s="10"/>
    </row>
    <row r="18" spans="1:7" x14ac:dyDescent="0.25">
      <c r="A18" s="26" t="s">
        <v>11</v>
      </c>
      <c r="B18" s="133" t="s">
        <v>212</v>
      </c>
      <c r="C18" s="133" t="s">
        <v>59</v>
      </c>
      <c r="D18" s="95">
        <v>9043642</v>
      </c>
      <c r="E18" s="50">
        <v>8</v>
      </c>
      <c r="F18" s="50">
        <v>4</v>
      </c>
    </row>
    <row r="19" spans="1:7" x14ac:dyDescent="0.25">
      <c r="A19" s="26" t="s">
        <v>11</v>
      </c>
      <c r="B19" s="133" t="s">
        <v>213</v>
      </c>
      <c r="C19" s="133" t="s">
        <v>24</v>
      </c>
      <c r="D19" s="95">
        <v>7194832</v>
      </c>
      <c r="E19" s="50">
        <v>4</v>
      </c>
      <c r="F19" s="50">
        <v>0</v>
      </c>
    </row>
    <row r="20" spans="1:7" x14ac:dyDescent="0.25">
      <c r="A20" s="26" t="s">
        <v>11</v>
      </c>
      <c r="B20" s="133" t="s">
        <v>214</v>
      </c>
      <c r="C20" s="133" t="s">
        <v>60</v>
      </c>
      <c r="D20" s="95">
        <v>4349185</v>
      </c>
      <c r="E20" s="50">
        <v>20</v>
      </c>
      <c r="F20" s="50">
        <v>0</v>
      </c>
    </row>
    <row r="21" spans="1:7" ht="15" customHeight="1" x14ac:dyDescent="0.25">
      <c r="A21" s="26" t="s">
        <v>11</v>
      </c>
      <c r="B21" s="133" t="s">
        <v>215</v>
      </c>
      <c r="C21" s="133" t="s">
        <v>59</v>
      </c>
      <c r="D21" s="95">
        <v>6702399</v>
      </c>
      <c r="E21" s="50">
        <v>7</v>
      </c>
      <c r="F21" s="50">
        <v>1</v>
      </c>
    </row>
    <row r="22" spans="1:7" ht="14.45" customHeight="1" x14ac:dyDescent="0.25">
      <c r="A22" s="26" t="s">
        <v>11</v>
      </c>
      <c r="B22" s="133" t="s">
        <v>215</v>
      </c>
      <c r="C22" s="133" t="s">
        <v>24</v>
      </c>
      <c r="D22" s="95">
        <v>11191096</v>
      </c>
      <c r="E22" s="50">
        <v>7</v>
      </c>
      <c r="F22" s="50">
        <v>1</v>
      </c>
    </row>
    <row r="23" spans="1:7" ht="14.45" customHeight="1" x14ac:dyDescent="0.25">
      <c r="A23" s="26" t="s">
        <v>11</v>
      </c>
      <c r="B23" s="133" t="s">
        <v>216</v>
      </c>
      <c r="C23" s="133" t="s">
        <v>59</v>
      </c>
      <c r="D23" s="95">
        <v>7637650</v>
      </c>
      <c r="E23" s="50">
        <v>3</v>
      </c>
      <c r="F23" s="50">
        <v>2</v>
      </c>
    </row>
    <row r="24" spans="1:7" ht="14.45" customHeight="1" x14ac:dyDescent="0.25">
      <c r="A24" s="26" t="s">
        <v>11</v>
      </c>
      <c r="B24" s="133" t="s">
        <v>216</v>
      </c>
      <c r="C24" s="133" t="s">
        <v>24</v>
      </c>
      <c r="D24" s="95">
        <v>3378845</v>
      </c>
      <c r="E24" s="50">
        <v>2</v>
      </c>
      <c r="F24" s="50">
        <v>2</v>
      </c>
    </row>
    <row r="25" spans="1:7" ht="14.45" customHeight="1" x14ac:dyDescent="0.25">
      <c r="A25" s="26" t="s">
        <v>11</v>
      </c>
      <c r="B25" s="133" t="s">
        <v>218</v>
      </c>
      <c r="C25" s="133" t="s">
        <v>59</v>
      </c>
      <c r="D25" s="95">
        <v>7450084</v>
      </c>
      <c r="E25" s="50">
        <v>8</v>
      </c>
      <c r="F25" s="50">
        <v>3</v>
      </c>
      <c r="G25" s="10"/>
    </row>
    <row r="26" spans="1:7" ht="14.45" customHeight="1" x14ac:dyDescent="0.25">
      <c r="A26" s="26" t="s">
        <v>11</v>
      </c>
      <c r="B26" s="133" t="s">
        <v>219</v>
      </c>
      <c r="C26" s="133" t="s">
        <v>59</v>
      </c>
      <c r="D26" s="85">
        <v>92921005</v>
      </c>
      <c r="E26" s="50">
        <v>7</v>
      </c>
      <c r="F26" s="50">
        <v>3</v>
      </c>
    </row>
    <row r="27" spans="1:7" ht="14.45" customHeight="1" x14ac:dyDescent="0.25">
      <c r="A27" s="26" t="s">
        <v>11</v>
      </c>
      <c r="B27" s="133" t="s">
        <v>220</v>
      </c>
      <c r="C27" s="133" t="s">
        <v>24</v>
      </c>
      <c r="D27" s="85">
        <v>8860370</v>
      </c>
      <c r="E27" s="50">
        <v>4</v>
      </c>
      <c r="F27" s="50">
        <v>3</v>
      </c>
    </row>
    <row r="28" spans="1:7" x14ac:dyDescent="0.25">
      <c r="A28" s="26" t="s">
        <v>11</v>
      </c>
      <c r="B28" s="133" t="s">
        <v>222</v>
      </c>
      <c r="C28" s="133" t="s">
        <v>60</v>
      </c>
      <c r="D28" s="107">
        <v>6273204</v>
      </c>
      <c r="E28" s="50">
        <v>2</v>
      </c>
      <c r="F28" s="50">
        <v>2</v>
      </c>
    </row>
    <row r="29" spans="1:7" ht="15" customHeight="1" x14ac:dyDescent="0.25">
      <c r="A29" s="26" t="s">
        <v>11</v>
      </c>
      <c r="B29" s="133" t="s">
        <v>206</v>
      </c>
      <c r="C29" s="133" t="s">
        <v>59</v>
      </c>
      <c r="D29" s="107">
        <v>3289798</v>
      </c>
      <c r="E29" s="50">
        <v>8</v>
      </c>
      <c r="F29" s="50">
        <v>6</v>
      </c>
      <c r="G29" s="10"/>
    </row>
    <row r="30" spans="1:7" ht="14.45" customHeight="1" x14ac:dyDescent="0.25">
      <c r="A30" s="26" t="s">
        <v>11</v>
      </c>
      <c r="B30" s="133" t="s">
        <v>223</v>
      </c>
      <c r="C30" s="133" t="s">
        <v>24</v>
      </c>
      <c r="D30" s="107">
        <v>1178542</v>
      </c>
      <c r="E30" s="50">
        <v>1</v>
      </c>
      <c r="F30" s="50">
        <v>1</v>
      </c>
      <c r="G30" s="10"/>
    </row>
    <row r="31" spans="1:7" ht="14.45" customHeight="1" x14ac:dyDescent="0.25">
      <c r="A31" s="26" t="s">
        <v>11</v>
      </c>
      <c r="B31" s="133" t="s">
        <v>224</v>
      </c>
      <c r="C31" s="133" t="s">
        <v>59</v>
      </c>
      <c r="D31" s="107">
        <v>9980846</v>
      </c>
      <c r="E31" s="50">
        <v>1</v>
      </c>
      <c r="F31" s="50">
        <v>0</v>
      </c>
      <c r="G31" s="10"/>
    </row>
    <row r="32" spans="1:7" ht="14.45" customHeight="1" x14ac:dyDescent="0.25">
      <c r="A32" s="26" t="s">
        <v>11</v>
      </c>
      <c r="B32" s="133" t="s">
        <v>225</v>
      </c>
      <c r="C32" s="133" t="s">
        <v>59</v>
      </c>
      <c r="D32" s="107">
        <v>2120360</v>
      </c>
      <c r="E32" s="50">
        <v>7</v>
      </c>
      <c r="F32" s="50">
        <v>6</v>
      </c>
    </row>
    <row r="33" spans="1:7" ht="14.45" customHeight="1" x14ac:dyDescent="0.25">
      <c r="A33" s="26" t="s">
        <v>11</v>
      </c>
      <c r="B33" s="133" t="s">
        <v>226</v>
      </c>
      <c r="C33" s="133" t="s">
        <v>59</v>
      </c>
      <c r="D33" s="107">
        <v>8651176</v>
      </c>
      <c r="E33" s="50">
        <v>2</v>
      </c>
      <c r="F33" s="50">
        <v>2</v>
      </c>
    </row>
    <row r="34" spans="1:7" ht="14.45" customHeight="1" x14ac:dyDescent="0.25">
      <c r="A34" s="26" t="s">
        <v>11</v>
      </c>
      <c r="B34" s="133" t="s">
        <v>226</v>
      </c>
      <c r="C34" s="133" t="s">
        <v>24</v>
      </c>
      <c r="D34" s="107">
        <v>3641763</v>
      </c>
      <c r="E34" s="50">
        <v>3</v>
      </c>
      <c r="F34" s="50">
        <v>1</v>
      </c>
    </row>
    <row r="35" spans="1:7" ht="14.45" customHeight="1" x14ac:dyDescent="0.25">
      <c r="A35" s="26" t="s">
        <v>11</v>
      </c>
      <c r="B35" s="133" t="s">
        <v>227</v>
      </c>
      <c r="C35" s="133" t="s">
        <v>59</v>
      </c>
      <c r="D35" s="107">
        <v>4838508</v>
      </c>
      <c r="E35" s="50">
        <v>2</v>
      </c>
      <c r="F35" s="50">
        <v>0</v>
      </c>
    </row>
    <row r="36" spans="1:7" ht="14.45" customHeight="1" x14ac:dyDescent="0.25">
      <c r="A36" s="26" t="s">
        <v>11</v>
      </c>
      <c r="B36" s="133" t="s">
        <v>227</v>
      </c>
      <c r="C36" s="133" t="s">
        <v>24</v>
      </c>
      <c r="D36" s="107">
        <v>9827880</v>
      </c>
      <c r="E36" s="50">
        <v>2</v>
      </c>
      <c r="F36" s="50">
        <v>0</v>
      </c>
    </row>
    <row r="37" spans="1:7" x14ac:dyDescent="0.25">
      <c r="A37" s="26" t="s">
        <v>11</v>
      </c>
      <c r="B37" s="133" t="s">
        <v>228</v>
      </c>
      <c r="C37" s="133" t="s">
        <v>60</v>
      </c>
      <c r="D37" s="107">
        <v>1284245</v>
      </c>
      <c r="E37" s="50">
        <v>4</v>
      </c>
      <c r="F37" s="50">
        <v>1</v>
      </c>
    </row>
    <row r="38" spans="1:7" ht="15" customHeight="1" x14ac:dyDescent="0.25">
      <c r="A38" s="26" t="s">
        <v>11</v>
      </c>
      <c r="B38" s="133" t="s">
        <v>221</v>
      </c>
      <c r="C38" s="133" t="s">
        <v>59</v>
      </c>
      <c r="D38" s="107">
        <v>9424689</v>
      </c>
      <c r="E38" s="50">
        <v>8</v>
      </c>
      <c r="F38" s="50">
        <v>2</v>
      </c>
    </row>
    <row r="39" spans="1:7" ht="14.45" customHeight="1" x14ac:dyDescent="0.25">
      <c r="A39" s="26" t="s">
        <v>11</v>
      </c>
      <c r="B39" s="133" t="s">
        <v>217</v>
      </c>
      <c r="C39" s="133" t="s">
        <v>59</v>
      </c>
      <c r="D39" s="107">
        <v>9406836</v>
      </c>
      <c r="E39" s="50">
        <v>4</v>
      </c>
      <c r="F39" s="50">
        <v>2</v>
      </c>
    </row>
    <row r="40" spans="1:7" x14ac:dyDescent="0.25">
      <c r="A40" s="26" t="s">
        <v>11</v>
      </c>
      <c r="B40" s="133" t="s">
        <v>217</v>
      </c>
      <c r="C40" s="133" t="s">
        <v>60</v>
      </c>
      <c r="D40" s="107">
        <v>5628151</v>
      </c>
      <c r="E40" s="50">
        <v>3</v>
      </c>
      <c r="F40" s="50">
        <v>1</v>
      </c>
    </row>
    <row r="41" spans="1:7" x14ac:dyDescent="0.25">
      <c r="A41" s="26" t="s">
        <v>11</v>
      </c>
      <c r="B41" s="133" t="s">
        <v>229</v>
      </c>
      <c r="C41" s="133" t="s">
        <v>60</v>
      </c>
      <c r="D41" s="107">
        <v>8437729</v>
      </c>
      <c r="E41" s="50">
        <v>2</v>
      </c>
      <c r="F41" s="50">
        <v>2</v>
      </c>
      <c r="G41" s="10"/>
    </row>
    <row r="42" spans="1:7" ht="14.45" customHeight="1" x14ac:dyDescent="0.25">
      <c r="A42" s="26" t="s">
        <v>11</v>
      </c>
      <c r="B42" s="133" t="s">
        <v>230</v>
      </c>
      <c r="C42" s="133" t="s">
        <v>59</v>
      </c>
      <c r="D42" s="107">
        <v>1186211</v>
      </c>
      <c r="E42" s="50">
        <v>2</v>
      </c>
      <c r="F42" s="50">
        <v>2</v>
      </c>
    </row>
    <row r="43" spans="1:7" x14ac:dyDescent="0.25">
      <c r="A43" s="26" t="s">
        <v>11</v>
      </c>
      <c r="B43" s="133" t="s">
        <v>231</v>
      </c>
      <c r="C43" s="133" t="s">
        <v>60</v>
      </c>
      <c r="D43" s="107">
        <v>4053538</v>
      </c>
      <c r="E43" s="50">
        <v>1</v>
      </c>
      <c r="F43" s="50">
        <v>1</v>
      </c>
    </row>
    <row r="44" spans="1:7" ht="15.75" thickBot="1" x14ac:dyDescent="0.3">
      <c r="A44" s="26" t="s">
        <v>11</v>
      </c>
      <c r="B44" s="133" t="s">
        <v>231</v>
      </c>
      <c r="C44" s="133" t="s">
        <v>60</v>
      </c>
      <c r="D44" s="114">
        <v>1167120</v>
      </c>
      <c r="E44" s="134">
        <v>1</v>
      </c>
      <c r="F44" s="134">
        <v>1</v>
      </c>
    </row>
    <row r="45" spans="1:7" ht="15.75" thickBot="1" x14ac:dyDescent="0.3">
      <c r="D45" s="23" t="s">
        <v>15</v>
      </c>
      <c r="E45" s="31">
        <f>SUM(E3:E44)</f>
        <v>170</v>
      </c>
      <c r="F45" s="31">
        <f>SUM(F3:F44)</f>
        <v>66</v>
      </c>
    </row>
    <row r="48" spans="1:7" ht="15" customHeight="1" x14ac:dyDescent="0.25">
      <c r="A48" s="143" t="s">
        <v>0</v>
      </c>
      <c r="B48" s="143" t="s">
        <v>104</v>
      </c>
      <c r="C48" s="143" t="s">
        <v>62</v>
      </c>
      <c r="D48" s="145" t="s">
        <v>16</v>
      </c>
      <c r="E48" s="143" t="s">
        <v>38</v>
      </c>
      <c r="F48" s="148" t="s">
        <v>36</v>
      </c>
    </row>
    <row r="49" spans="1:6" x14ac:dyDescent="0.25">
      <c r="A49" s="144"/>
      <c r="B49" s="144"/>
      <c r="C49" s="144"/>
      <c r="D49" s="146"/>
      <c r="E49" s="144"/>
      <c r="F49" s="149"/>
    </row>
    <row r="50" spans="1:6" ht="15.75" thickBot="1" x14ac:dyDescent="0.3">
      <c r="A50" s="26" t="s">
        <v>11</v>
      </c>
      <c r="B50" s="32"/>
      <c r="C50" s="39"/>
      <c r="D50" s="40"/>
      <c r="E50" s="54">
        <v>0</v>
      </c>
      <c r="F50" s="28">
        <v>0</v>
      </c>
    </row>
    <row r="51" spans="1:6" ht="15.75" thickBot="1" x14ac:dyDescent="0.3">
      <c r="D51" s="47" t="s">
        <v>15</v>
      </c>
      <c r="E51" s="48">
        <f>SUM(E50:E50)</f>
        <v>0</v>
      </c>
      <c r="F51" s="48">
        <f>SUM(F50:F50)</f>
        <v>0</v>
      </c>
    </row>
  </sheetData>
  <sortState xmlns:xlrd2="http://schemas.microsoft.com/office/spreadsheetml/2017/richdata2" ref="A2:F44">
    <sortCondition ref="C2"/>
  </sortState>
  <mergeCells count="12">
    <mergeCell ref="F48:F49"/>
    <mergeCell ref="A1:A2"/>
    <mergeCell ref="B1:B2"/>
    <mergeCell ref="C1:C2"/>
    <mergeCell ref="D1:D2"/>
    <mergeCell ref="E1:E2"/>
    <mergeCell ref="F1:F2"/>
    <mergeCell ref="A48:A49"/>
    <mergeCell ref="B48:B49"/>
    <mergeCell ref="C48:C49"/>
    <mergeCell ref="D48:D49"/>
    <mergeCell ref="E48:E49"/>
  </mergeCells>
  <conditionalFormatting sqref="D18:D19">
    <cfRule type="duplicateValues" dxfId="16" priority="29"/>
  </conditionalFormatting>
  <conditionalFormatting sqref="D23:D24">
    <cfRule type="duplicateValues" dxfId="15" priority="31"/>
  </conditionalFormatting>
  <conditionalFormatting sqref="D20:D22">
    <cfRule type="duplicateValues" dxfId="14" priority="32"/>
  </conditionalFormatting>
  <pageMargins left="0.7" right="0.7" top="0.78740157499999996" bottom="0.78740157499999996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0">
    <tabColor rgb="FF92D050"/>
  </sheetPr>
  <dimension ref="A1:F46"/>
  <sheetViews>
    <sheetView topLeftCell="A37" zoomScaleNormal="100" workbookViewId="0">
      <selection activeCell="C15" sqref="C15"/>
    </sheetView>
  </sheetViews>
  <sheetFormatPr defaultColWidth="9.140625" defaultRowHeight="15" x14ac:dyDescent="0.25"/>
  <cols>
    <col min="1" max="1" width="16" style="29" bestFit="1" customWidth="1"/>
    <col min="2" max="2" width="59.5703125" style="29" bestFit="1" customWidth="1"/>
    <col min="3" max="3" width="41.28515625" style="29" bestFit="1" customWidth="1"/>
    <col min="4" max="4" width="8.85546875" style="38" bestFit="1" customWidth="1"/>
    <col min="5" max="6" width="12.85546875" style="29" customWidth="1"/>
    <col min="7" max="16384" width="9.140625" style="29"/>
  </cols>
  <sheetData>
    <row r="1" spans="1:6" x14ac:dyDescent="0.25">
      <c r="A1" s="147" t="s">
        <v>0</v>
      </c>
      <c r="B1" s="147" t="s">
        <v>63</v>
      </c>
      <c r="C1" s="147" t="s">
        <v>62</v>
      </c>
      <c r="D1" s="156" t="s">
        <v>16</v>
      </c>
      <c r="E1" s="147" t="s">
        <v>38</v>
      </c>
      <c r="F1" s="147" t="s">
        <v>36</v>
      </c>
    </row>
    <row r="2" spans="1:6" x14ac:dyDescent="0.25">
      <c r="A2" s="147"/>
      <c r="B2" s="147"/>
      <c r="C2" s="147"/>
      <c r="D2" s="156"/>
      <c r="E2" s="147"/>
      <c r="F2" s="147"/>
    </row>
    <row r="3" spans="1:6" s="121" customFormat="1" x14ac:dyDescent="0.25">
      <c r="A3" s="26" t="s">
        <v>8</v>
      </c>
      <c r="B3" s="133" t="s">
        <v>232</v>
      </c>
      <c r="C3" s="111" t="s">
        <v>59</v>
      </c>
      <c r="D3" s="36">
        <v>1930786</v>
      </c>
      <c r="E3" s="28">
        <v>3</v>
      </c>
      <c r="F3" s="28">
        <v>3</v>
      </c>
    </row>
    <row r="4" spans="1:6" s="121" customFormat="1" x14ac:dyDescent="0.25">
      <c r="A4" s="26" t="s">
        <v>8</v>
      </c>
      <c r="B4" s="133" t="s">
        <v>233</v>
      </c>
      <c r="C4" s="111" t="s">
        <v>59</v>
      </c>
      <c r="D4" s="36">
        <v>5350391</v>
      </c>
      <c r="E4" s="28">
        <v>7</v>
      </c>
      <c r="F4" s="28">
        <v>7</v>
      </c>
    </row>
    <row r="5" spans="1:6" s="121" customFormat="1" x14ac:dyDescent="0.25">
      <c r="A5" s="26" t="s">
        <v>8</v>
      </c>
      <c r="B5" s="133" t="s">
        <v>233</v>
      </c>
      <c r="C5" s="111" t="s">
        <v>24</v>
      </c>
      <c r="D5" s="36">
        <v>2328852</v>
      </c>
      <c r="E5" s="28">
        <v>5</v>
      </c>
      <c r="F5" s="28">
        <v>5</v>
      </c>
    </row>
    <row r="6" spans="1:6" s="121" customFormat="1" x14ac:dyDescent="0.25">
      <c r="A6" s="26" t="s">
        <v>8</v>
      </c>
      <c r="B6" s="133" t="s">
        <v>234</v>
      </c>
      <c r="C6" s="111" t="s">
        <v>59</v>
      </c>
      <c r="D6" s="36">
        <v>4859242</v>
      </c>
      <c r="E6" s="28">
        <v>5</v>
      </c>
      <c r="F6" s="28">
        <v>5</v>
      </c>
    </row>
    <row r="7" spans="1:6" s="121" customFormat="1" x14ac:dyDescent="0.25">
      <c r="A7" s="26" t="s">
        <v>8</v>
      </c>
      <c r="B7" s="133" t="s">
        <v>235</v>
      </c>
      <c r="C7" s="111" t="s">
        <v>24</v>
      </c>
      <c r="D7" s="36">
        <v>3119505</v>
      </c>
      <c r="E7" s="28">
        <v>5</v>
      </c>
      <c r="F7" s="28">
        <v>5</v>
      </c>
    </row>
    <row r="8" spans="1:6" s="121" customFormat="1" x14ac:dyDescent="0.25">
      <c r="A8" s="120" t="s">
        <v>8</v>
      </c>
      <c r="B8" s="136" t="s">
        <v>235</v>
      </c>
      <c r="C8" s="111" t="s">
        <v>59</v>
      </c>
      <c r="D8" s="137">
        <v>7543337</v>
      </c>
      <c r="E8" s="84">
        <v>4</v>
      </c>
      <c r="F8" s="84">
        <v>4</v>
      </c>
    </row>
    <row r="9" spans="1:6" s="121" customFormat="1" x14ac:dyDescent="0.25">
      <c r="A9" s="26" t="s">
        <v>8</v>
      </c>
      <c r="B9" s="133" t="s">
        <v>236</v>
      </c>
      <c r="C9" s="111" t="s">
        <v>59</v>
      </c>
      <c r="D9" s="36">
        <v>4159818</v>
      </c>
      <c r="E9" s="84">
        <v>6</v>
      </c>
      <c r="F9" s="84">
        <v>6</v>
      </c>
    </row>
    <row r="10" spans="1:6" s="121" customFormat="1" x14ac:dyDescent="0.25">
      <c r="A10" s="26" t="s">
        <v>8</v>
      </c>
      <c r="B10" s="133" t="s">
        <v>237</v>
      </c>
      <c r="C10" s="111" t="s">
        <v>59</v>
      </c>
      <c r="D10" s="30">
        <v>7863507</v>
      </c>
      <c r="E10" s="84">
        <v>2</v>
      </c>
      <c r="F10" s="84">
        <v>2</v>
      </c>
    </row>
    <row r="11" spans="1:6" s="121" customFormat="1" x14ac:dyDescent="0.25">
      <c r="A11" s="26" t="s">
        <v>8</v>
      </c>
      <c r="B11" s="133" t="s">
        <v>238</v>
      </c>
      <c r="C11" s="111" t="s">
        <v>24</v>
      </c>
      <c r="D11" s="30">
        <v>7044692</v>
      </c>
      <c r="E11" s="84">
        <v>6</v>
      </c>
      <c r="F11" s="84">
        <v>6</v>
      </c>
    </row>
    <row r="12" spans="1:6" s="121" customFormat="1" x14ac:dyDescent="0.25">
      <c r="A12" s="26" t="s">
        <v>8</v>
      </c>
      <c r="B12" s="53" t="s">
        <v>172</v>
      </c>
      <c r="C12" s="53" t="s">
        <v>24</v>
      </c>
      <c r="D12" s="36">
        <v>6131670</v>
      </c>
      <c r="E12" s="84">
        <v>4</v>
      </c>
      <c r="F12" s="84">
        <v>4</v>
      </c>
    </row>
    <row r="13" spans="1:6" s="121" customFormat="1" x14ac:dyDescent="0.25">
      <c r="A13" s="26" t="s">
        <v>8</v>
      </c>
      <c r="B13" s="133" t="s">
        <v>239</v>
      </c>
      <c r="C13" s="111" t="s">
        <v>17</v>
      </c>
      <c r="D13" s="36">
        <v>9529175</v>
      </c>
      <c r="E13" s="84">
        <v>1</v>
      </c>
      <c r="F13" s="84">
        <v>1</v>
      </c>
    </row>
    <row r="14" spans="1:6" s="121" customFormat="1" ht="15" customHeight="1" x14ac:dyDescent="0.25">
      <c r="A14" s="26" t="s">
        <v>8</v>
      </c>
      <c r="B14" s="133" t="s">
        <v>240</v>
      </c>
      <c r="C14" s="111" t="s">
        <v>59</v>
      </c>
      <c r="D14" s="30">
        <v>9572931</v>
      </c>
      <c r="E14" s="84">
        <v>8</v>
      </c>
      <c r="F14" s="84">
        <v>8</v>
      </c>
    </row>
    <row r="15" spans="1:6" s="121" customFormat="1" x14ac:dyDescent="0.25">
      <c r="A15" s="26" t="s">
        <v>8</v>
      </c>
      <c r="B15" s="133" t="s">
        <v>240</v>
      </c>
      <c r="C15" s="111" t="s">
        <v>24</v>
      </c>
      <c r="D15" s="30">
        <v>1149753</v>
      </c>
      <c r="E15" s="84">
        <v>3</v>
      </c>
      <c r="F15" s="84">
        <v>3</v>
      </c>
    </row>
    <row r="16" spans="1:6" s="121" customFormat="1" x14ac:dyDescent="0.25">
      <c r="A16" s="26" t="s">
        <v>8</v>
      </c>
      <c r="B16" s="133" t="s">
        <v>241</v>
      </c>
      <c r="C16" s="111" t="s">
        <v>59</v>
      </c>
      <c r="D16" s="30">
        <v>6273668</v>
      </c>
      <c r="E16" s="84">
        <v>3</v>
      </c>
      <c r="F16" s="84">
        <v>3</v>
      </c>
    </row>
    <row r="17" spans="1:6" s="121" customFormat="1" x14ac:dyDescent="0.25">
      <c r="A17" s="26" t="s">
        <v>8</v>
      </c>
      <c r="B17" s="133" t="s">
        <v>242</v>
      </c>
      <c r="C17" s="133" t="s">
        <v>22</v>
      </c>
      <c r="D17" s="30">
        <v>2962056</v>
      </c>
      <c r="E17" s="84">
        <v>1</v>
      </c>
      <c r="F17" s="84">
        <v>1</v>
      </c>
    </row>
    <row r="18" spans="1:6" s="121" customFormat="1" ht="15" customHeight="1" x14ac:dyDescent="0.25">
      <c r="A18" s="26" t="s">
        <v>8</v>
      </c>
      <c r="B18" s="133" t="s">
        <v>242</v>
      </c>
      <c r="C18" s="133" t="s">
        <v>18</v>
      </c>
      <c r="D18" s="30">
        <v>8420462</v>
      </c>
      <c r="E18" s="84">
        <v>1</v>
      </c>
      <c r="F18" s="84">
        <v>1</v>
      </c>
    </row>
    <row r="19" spans="1:6" s="121" customFormat="1" x14ac:dyDescent="0.25">
      <c r="A19" s="26" t="s">
        <v>8</v>
      </c>
      <c r="B19" s="133" t="s">
        <v>243</v>
      </c>
      <c r="C19" s="111" t="s">
        <v>59</v>
      </c>
      <c r="D19" s="30">
        <v>7625053</v>
      </c>
      <c r="E19" s="84">
        <v>2</v>
      </c>
      <c r="F19" s="84">
        <v>2</v>
      </c>
    </row>
    <row r="20" spans="1:6" s="121" customFormat="1" x14ac:dyDescent="0.25">
      <c r="A20" s="26" t="s">
        <v>8</v>
      </c>
      <c r="B20" s="133" t="s">
        <v>244</v>
      </c>
      <c r="C20" s="111" t="s">
        <v>106</v>
      </c>
      <c r="D20" s="30">
        <v>2004679</v>
      </c>
      <c r="E20" s="84">
        <v>1</v>
      </c>
      <c r="F20" s="84">
        <v>1</v>
      </c>
    </row>
    <row r="21" spans="1:6" s="121" customFormat="1" x14ac:dyDescent="0.25">
      <c r="A21" s="26" t="s">
        <v>8</v>
      </c>
      <c r="B21" s="99" t="s">
        <v>170</v>
      </c>
      <c r="C21" s="99" t="s">
        <v>59</v>
      </c>
      <c r="D21" s="36">
        <v>1668225</v>
      </c>
      <c r="E21" s="84">
        <v>6</v>
      </c>
      <c r="F21" s="84">
        <v>6</v>
      </c>
    </row>
    <row r="22" spans="1:6" s="121" customFormat="1" x14ac:dyDescent="0.25">
      <c r="A22" s="26" t="s">
        <v>8</v>
      </c>
      <c r="B22" s="133" t="s">
        <v>245</v>
      </c>
      <c r="C22" s="111" t="s">
        <v>59</v>
      </c>
      <c r="D22" s="30">
        <v>1327678</v>
      </c>
      <c r="E22" s="84">
        <v>1</v>
      </c>
      <c r="F22" s="84">
        <v>1</v>
      </c>
    </row>
    <row r="23" spans="1:6" s="121" customFormat="1" x14ac:dyDescent="0.25">
      <c r="A23" s="26" t="s">
        <v>8</v>
      </c>
      <c r="B23" s="1" t="s">
        <v>246</v>
      </c>
      <c r="C23" s="1" t="s">
        <v>24</v>
      </c>
      <c r="D23" s="36">
        <v>7847664</v>
      </c>
      <c r="E23" s="84">
        <v>2</v>
      </c>
      <c r="F23" s="84">
        <v>2</v>
      </c>
    </row>
    <row r="24" spans="1:6" s="121" customFormat="1" x14ac:dyDescent="0.25">
      <c r="A24" s="26" t="s">
        <v>8</v>
      </c>
      <c r="B24" s="1" t="s">
        <v>247</v>
      </c>
      <c r="C24" s="32" t="s">
        <v>59</v>
      </c>
      <c r="D24" s="36">
        <v>9571983</v>
      </c>
      <c r="E24" s="84">
        <v>2</v>
      </c>
      <c r="F24" s="84">
        <v>2</v>
      </c>
    </row>
    <row r="25" spans="1:6" s="121" customFormat="1" x14ac:dyDescent="0.25">
      <c r="A25" s="26" t="s">
        <v>8</v>
      </c>
      <c r="B25" s="1" t="s">
        <v>246</v>
      </c>
      <c r="C25" s="1" t="s">
        <v>59</v>
      </c>
      <c r="D25" s="36">
        <v>3834335</v>
      </c>
      <c r="E25" s="84">
        <v>3</v>
      </c>
      <c r="F25" s="84">
        <v>3</v>
      </c>
    </row>
    <row r="26" spans="1:6" s="121" customFormat="1" x14ac:dyDescent="0.25">
      <c r="A26" s="26" t="s">
        <v>8</v>
      </c>
      <c r="B26" s="129" t="s">
        <v>248</v>
      </c>
      <c r="C26" s="129" t="s">
        <v>60</v>
      </c>
      <c r="D26" s="36">
        <v>9580280</v>
      </c>
      <c r="E26" s="84">
        <v>6</v>
      </c>
      <c r="F26" s="84">
        <v>6</v>
      </c>
    </row>
    <row r="27" spans="1:6" s="121" customFormat="1" x14ac:dyDescent="0.25">
      <c r="A27" s="26" t="s">
        <v>8</v>
      </c>
      <c r="B27" s="1" t="s">
        <v>244</v>
      </c>
      <c r="C27" s="1" t="s">
        <v>24</v>
      </c>
      <c r="D27" s="36">
        <v>2347976</v>
      </c>
      <c r="E27" s="84">
        <v>1</v>
      </c>
      <c r="F27" s="84">
        <v>1</v>
      </c>
    </row>
    <row r="28" spans="1:6" s="121" customFormat="1" x14ac:dyDescent="0.25">
      <c r="A28" s="26" t="s">
        <v>8</v>
      </c>
      <c r="B28" s="129" t="s">
        <v>234</v>
      </c>
      <c r="C28" s="129" t="s">
        <v>59</v>
      </c>
      <c r="D28" s="36">
        <v>4859242</v>
      </c>
      <c r="E28" s="84">
        <v>2</v>
      </c>
      <c r="F28" s="84">
        <v>2</v>
      </c>
    </row>
    <row r="29" spans="1:6" s="121" customFormat="1" x14ac:dyDescent="0.25">
      <c r="A29" s="26" t="s">
        <v>8</v>
      </c>
      <c r="B29" s="129" t="s">
        <v>234</v>
      </c>
      <c r="C29" s="129" t="s">
        <v>24</v>
      </c>
      <c r="D29" s="36">
        <v>3412464</v>
      </c>
      <c r="E29" s="84">
        <v>2</v>
      </c>
      <c r="F29" s="84">
        <v>2</v>
      </c>
    </row>
    <row r="30" spans="1:6" s="121" customFormat="1" x14ac:dyDescent="0.25">
      <c r="A30" s="26" t="s">
        <v>8</v>
      </c>
      <c r="B30" s="129" t="s">
        <v>251</v>
      </c>
      <c r="C30" s="129" t="s">
        <v>24</v>
      </c>
      <c r="D30" s="36">
        <v>2295871</v>
      </c>
      <c r="E30" s="84">
        <v>7</v>
      </c>
      <c r="F30" s="84">
        <v>7</v>
      </c>
    </row>
    <row r="31" spans="1:6" s="121" customFormat="1" x14ac:dyDescent="0.25">
      <c r="A31" s="26" t="s">
        <v>8</v>
      </c>
      <c r="B31" s="129" t="s">
        <v>252</v>
      </c>
      <c r="C31" s="99" t="s">
        <v>59</v>
      </c>
      <c r="D31" s="36">
        <v>2723929</v>
      </c>
      <c r="E31" s="84">
        <v>3</v>
      </c>
      <c r="F31" s="84">
        <v>3</v>
      </c>
    </row>
    <row r="32" spans="1:6" s="121" customFormat="1" x14ac:dyDescent="0.25">
      <c r="A32" s="26" t="s">
        <v>8</v>
      </c>
      <c r="B32" s="129" t="s">
        <v>253</v>
      </c>
      <c r="C32" s="129" t="s">
        <v>59</v>
      </c>
      <c r="D32" s="36">
        <v>7909359</v>
      </c>
      <c r="E32" s="84">
        <v>2</v>
      </c>
      <c r="F32" s="84">
        <v>2</v>
      </c>
    </row>
    <row r="33" spans="1:6" x14ac:dyDescent="0.25">
      <c r="A33" s="26" t="s">
        <v>8</v>
      </c>
      <c r="B33" s="129" t="s">
        <v>249</v>
      </c>
      <c r="C33" s="129" t="s">
        <v>59</v>
      </c>
      <c r="D33" s="36">
        <v>6248581</v>
      </c>
      <c r="E33" s="84">
        <v>3</v>
      </c>
      <c r="F33" s="84">
        <v>3</v>
      </c>
    </row>
    <row r="34" spans="1:6" x14ac:dyDescent="0.25">
      <c r="A34" s="99" t="s">
        <v>8</v>
      </c>
      <c r="B34" s="99" t="s">
        <v>254</v>
      </c>
      <c r="C34" s="99" t="s">
        <v>59</v>
      </c>
      <c r="D34" s="36">
        <v>7208410</v>
      </c>
      <c r="E34" s="84">
        <v>2</v>
      </c>
      <c r="F34" s="84">
        <v>2</v>
      </c>
    </row>
    <row r="35" spans="1:6" x14ac:dyDescent="0.25">
      <c r="A35" s="26" t="s">
        <v>8</v>
      </c>
      <c r="B35" s="99" t="s">
        <v>170</v>
      </c>
      <c r="C35" s="53" t="s">
        <v>24</v>
      </c>
      <c r="D35" s="36">
        <v>6230469</v>
      </c>
      <c r="E35" s="84">
        <v>2</v>
      </c>
      <c r="F35" s="84">
        <v>2</v>
      </c>
    </row>
    <row r="36" spans="1:6" x14ac:dyDescent="0.25">
      <c r="A36" s="26" t="s">
        <v>8</v>
      </c>
      <c r="B36" s="53" t="s">
        <v>171</v>
      </c>
      <c r="C36" s="99" t="s">
        <v>59</v>
      </c>
      <c r="D36" s="36">
        <v>6296698</v>
      </c>
      <c r="E36" s="84">
        <v>2</v>
      </c>
      <c r="F36" s="84">
        <v>2</v>
      </c>
    </row>
    <row r="37" spans="1:6" x14ac:dyDescent="0.25">
      <c r="A37" s="26" t="s">
        <v>8</v>
      </c>
      <c r="B37" s="53" t="s">
        <v>162</v>
      </c>
      <c r="C37" s="53" t="s">
        <v>59</v>
      </c>
      <c r="D37" s="36">
        <v>9380866</v>
      </c>
      <c r="E37" s="84">
        <v>12</v>
      </c>
      <c r="F37" s="28">
        <v>12</v>
      </c>
    </row>
    <row r="38" spans="1:6" x14ac:dyDescent="0.25">
      <c r="A38" s="26" t="s">
        <v>8</v>
      </c>
      <c r="B38" s="129" t="s">
        <v>250</v>
      </c>
      <c r="C38" s="129" t="s">
        <v>59</v>
      </c>
      <c r="D38" s="35">
        <v>2651592</v>
      </c>
      <c r="E38" s="84">
        <v>2</v>
      </c>
      <c r="F38" s="28">
        <v>2</v>
      </c>
    </row>
    <row r="39" spans="1:6" x14ac:dyDescent="0.25">
      <c r="A39" s="26" t="s">
        <v>8</v>
      </c>
      <c r="B39" s="129"/>
      <c r="C39" s="129" t="s">
        <v>112</v>
      </c>
      <c r="D39" s="35"/>
      <c r="E39" s="28">
        <v>3</v>
      </c>
      <c r="F39" s="28">
        <v>3</v>
      </c>
    </row>
    <row r="40" spans="1:6" x14ac:dyDescent="0.25">
      <c r="D40" s="135" t="s">
        <v>15</v>
      </c>
      <c r="E40" s="116">
        <f>SUM(E3:E39)</f>
        <v>130</v>
      </c>
      <c r="F40" s="116">
        <f>SUM(F3:F39)</f>
        <v>130</v>
      </c>
    </row>
    <row r="43" spans="1:6" x14ac:dyDescent="0.25">
      <c r="A43" s="143" t="s">
        <v>0</v>
      </c>
      <c r="B43" s="143" t="s">
        <v>104</v>
      </c>
      <c r="C43" s="143"/>
      <c r="D43" s="145"/>
      <c r="E43" s="143" t="s">
        <v>38</v>
      </c>
      <c r="F43" s="143" t="s">
        <v>36</v>
      </c>
    </row>
    <row r="44" spans="1:6" x14ac:dyDescent="0.25">
      <c r="A44" s="144"/>
      <c r="B44" s="144"/>
      <c r="C44" s="144"/>
      <c r="D44" s="146"/>
      <c r="E44" s="144"/>
      <c r="F44" s="144"/>
    </row>
    <row r="45" spans="1:6" ht="15.75" thickBot="1" x14ac:dyDescent="0.3">
      <c r="A45" s="26" t="s">
        <v>8</v>
      </c>
      <c r="B45" s="2" t="s">
        <v>173</v>
      </c>
      <c r="C45" s="39"/>
      <c r="D45" s="40"/>
      <c r="E45" s="34">
        <v>3</v>
      </c>
      <c r="F45" s="45">
        <v>3</v>
      </c>
    </row>
    <row r="46" spans="1:6" ht="15.75" thickBot="1" x14ac:dyDescent="0.3">
      <c r="D46" s="47" t="s">
        <v>15</v>
      </c>
      <c r="E46" s="48">
        <f>SUM(E45:E45)</f>
        <v>3</v>
      </c>
      <c r="F46" s="48">
        <f>SUM(F45:F45)</f>
        <v>3</v>
      </c>
    </row>
  </sheetData>
  <autoFilter ref="A1:F40" xr:uid="{873B182E-3703-4176-925B-97C166992B82}"/>
  <sortState xmlns:xlrd2="http://schemas.microsoft.com/office/spreadsheetml/2017/richdata2" ref="A2:F38">
    <sortCondition ref="B1"/>
  </sortState>
  <mergeCells count="12">
    <mergeCell ref="F43:F44"/>
    <mergeCell ref="A1:A2"/>
    <mergeCell ref="B1:B2"/>
    <mergeCell ref="C1:C2"/>
    <mergeCell ref="D1:D2"/>
    <mergeCell ref="E1:E2"/>
    <mergeCell ref="F1:F2"/>
    <mergeCell ref="A43:A44"/>
    <mergeCell ref="B43:B44"/>
    <mergeCell ref="C43:C44"/>
    <mergeCell ref="D43:D44"/>
    <mergeCell ref="E43:E44"/>
  </mergeCells>
  <pageMargins left="0.7" right="0.7" top="0.78740157499999996" bottom="0.78740157499999996" header="0.3" footer="0.3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9">
    <tabColor rgb="FF92D050"/>
  </sheetPr>
  <dimension ref="A1:G28"/>
  <sheetViews>
    <sheetView zoomScaleNormal="100" workbookViewId="0">
      <selection sqref="A1:A2"/>
    </sheetView>
  </sheetViews>
  <sheetFormatPr defaultColWidth="9.140625" defaultRowHeight="15" x14ac:dyDescent="0.25"/>
  <cols>
    <col min="1" max="1" width="7.85546875" style="29" bestFit="1" customWidth="1"/>
    <col min="2" max="2" width="60.7109375" style="29" bestFit="1" customWidth="1"/>
    <col min="3" max="3" width="41.28515625" style="29" bestFit="1" customWidth="1"/>
    <col min="4" max="4" width="8.85546875" style="38" bestFit="1" customWidth="1"/>
    <col min="5" max="6" width="12.85546875" style="29" customWidth="1"/>
    <col min="7" max="16384" width="9.140625" style="29"/>
  </cols>
  <sheetData>
    <row r="1" spans="1:7" x14ac:dyDescent="0.25">
      <c r="A1" s="150" t="s">
        <v>0</v>
      </c>
      <c r="B1" s="150" t="s">
        <v>63</v>
      </c>
      <c r="C1" s="150" t="s">
        <v>62</v>
      </c>
      <c r="D1" s="150" t="s">
        <v>16</v>
      </c>
      <c r="E1" s="150" t="s">
        <v>38</v>
      </c>
      <c r="F1" s="150" t="s">
        <v>36</v>
      </c>
    </row>
    <row r="2" spans="1:7" x14ac:dyDescent="0.25">
      <c r="A2" s="155"/>
      <c r="B2" s="155"/>
      <c r="C2" s="155"/>
      <c r="D2" s="155"/>
      <c r="E2" s="155"/>
      <c r="F2" s="155"/>
    </row>
    <row r="3" spans="1:7" x14ac:dyDescent="0.25">
      <c r="A3" s="26" t="s">
        <v>12</v>
      </c>
      <c r="B3" s="32" t="s">
        <v>46</v>
      </c>
      <c r="C3" s="1" t="s">
        <v>24</v>
      </c>
      <c r="D3" s="35">
        <v>2185972</v>
      </c>
      <c r="E3" s="34">
        <v>5</v>
      </c>
      <c r="F3" s="28">
        <v>5</v>
      </c>
    </row>
    <row r="4" spans="1:7" x14ac:dyDescent="0.25">
      <c r="A4" s="26" t="s">
        <v>12</v>
      </c>
      <c r="B4" s="32" t="s">
        <v>47</v>
      </c>
      <c r="C4" s="32" t="s">
        <v>60</v>
      </c>
      <c r="D4" s="35">
        <v>5935431</v>
      </c>
      <c r="E4" s="34">
        <v>2</v>
      </c>
      <c r="F4" s="28">
        <v>2</v>
      </c>
    </row>
    <row r="5" spans="1:7" x14ac:dyDescent="0.25">
      <c r="A5" s="26" t="s">
        <v>12</v>
      </c>
      <c r="B5" s="26" t="s">
        <v>47</v>
      </c>
      <c r="C5" s="26" t="s">
        <v>60</v>
      </c>
      <c r="D5" s="35">
        <v>7255944</v>
      </c>
      <c r="E5" s="34">
        <v>2</v>
      </c>
      <c r="F5" s="28">
        <v>2</v>
      </c>
    </row>
    <row r="6" spans="1:7" x14ac:dyDescent="0.25">
      <c r="A6" s="26" t="s">
        <v>12</v>
      </c>
      <c r="B6" s="26" t="s">
        <v>99</v>
      </c>
      <c r="C6" s="26" t="s">
        <v>60</v>
      </c>
      <c r="D6" s="35">
        <v>5655847</v>
      </c>
      <c r="E6" s="34">
        <v>7</v>
      </c>
      <c r="F6" s="28">
        <v>7</v>
      </c>
    </row>
    <row r="7" spans="1:7" x14ac:dyDescent="0.25">
      <c r="A7" s="26" t="s">
        <v>12</v>
      </c>
      <c r="B7" s="26" t="s">
        <v>99</v>
      </c>
      <c r="C7" s="26" t="s">
        <v>24</v>
      </c>
      <c r="D7" s="35">
        <v>7032621</v>
      </c>
      <c r="E7" s="34">
        <v>8</v>
      </c>
      <c r="F7" s="28">
        <v>8</v>
      </c>
    </row>
    <row r="8" spans="1:7" x14ac:dyDescent="0.25">
      <c r="A8" s="26" t="s">
        <v>12</v>
      </c>
      <c r="B8" s="26" t="s">
        <v>100</v>
      </c>
      <c r="C8" s="26" t="s">
        <v>59</v>
      </c>
      <c r="D8" s="35">
        <v>4159038</v>
      </c>
      <c r="E8" s="34">
        <v>9</v>
      </c>
      <c r="F8" s="28">
        <v>3</v>
      </c>
    </row>
    <row r="9" spans="1:7" x14ac:dyDescent="0.25">
      <c r="A9" s="26" t="s">
        <v>12</v>
      </c>
      <c r="B9" s="26" t="s">
        <v>101</v>
      </c>
      <c r="C9" s="26" t="s">
        <v>24</v>
      </c>
      <c r="D9" s="35">
        <v>3793014</v>
      </c>
      <c r="E9" s="34">
        <v>4</v>
      </c>
      <c r="F9" s="28">
        <v>4</v>
      </c>
    </row>
    <row r="10" spans="1:7" x14ac:dyDescent="0.25">
      <c r="A10" s="26" t="s">
        <v>12</v>
      </c>
      <c r="B10" s="26" t="s">
        <v>101</v>
      </c>
      <c r="C10" s="26" t="s">
        <v>59</v>
      </c>
      <c r="D10" s="35">
        <v>4410973</v>
      </c>
      <c r="E10" s="34">
        <v>2</v>
      </c>
      <c r="F10" s="28">
        <v>2</v>
      </c>
      <c r="G10" s="10"/>
    </row>
    <row r="11" spans="1:7" x14ac:dyDescent="0.25">
      <c r="A11" s="26" t="s">
        <v>12</v>
      </c>
      <c r="B11" s="26" t="s">
        <v>101</v>
      </c>
      <c r="C11" s="26" t="s">
        <v>60</v>
      </c>
      <c r="D11" s="35">
        <v>8538718</v>
      </c>
      <c r="E11" s="34">
        <v>5</v>
      </c>
      <c r="F11" s="28">
        <v>5</v>
      </c>
    </row>
    <row r="12" spans="1:7" x14ac:dyDescent="0.25">
      <c r="A12" s="26" t="s">
        <v>12</v>
      </c>
      <c r="B12" s="26" t="s">
        <v>121</v>
      </c>
      <c r="C12" s="26" t="s">
        <v>59</v>
      </c>
      <c r="D12" s="30">
        <v>2682796</v>
      </c>
      <c r="E12" s="34">
        <v>10</v>
      </c>
      <c r="F12" s="28">
        <v>10</v>
      </c>
      <c r="G12" s="10"/>
    </row>
    <row r="13" spans="1:7" x14ac:dyDescent="0.25">
      <c r="A13" s="26" t="s">
        <v>12</v>
      </c>
      <c r="B13" s="26" t="s">
        <v>121</v>
      </c>
      <c r="C13" s="26" t="s">
        <v>24</v>
      </c>
      <c r="D13" s="30">
        <v>9923023</v>
      </c>
      <c r="E13" s="34">
        <v>11</v>
      </c>
      <c r="F13" s="28">
        <v>11</v>
      </c>
    </row>
    <row r="14" spans="1:7" x14ac:dyDescent="0.25">
      <c r="A14" s="26" t="s">
        <v>12</v>
      </c>
      <c r="B14" s="26" t="s">
        <v>122</v>
      </c>
      <c r="C14" s="105" t="s">
        <v>59</v>
      </c>
      <c r="D14" s="30">
        <v>1944936</v>
      </c>
      <c r="E14" s="28">
        <v>4</v>
      </c>
      <c r="F14" s="28">
        <v>4</v>
      </c>
    </row>
    <row r="15" spans="1:7" x14ac:dyDescent="0.25">
      <c r="A15" s="26" t="s">
        <v>12</v>
      </c>
      <c r="B15" s="26" t="s">
        <v>142</v>
      </c>
      <c r="C15" s="105" t="s">
        <v>24</v>
      </c>
      <c r="D15" s="35">
        <v>1408517</v>
      </c>
      <c r="E15" s="28">
        <v>10</v>
      </c>
      <c r="F15" s="28">
        <v>10</v>
      </c>
      <c r="G15" s="10"/>
    </row>
    <row r="16" spans="1:7" x14ac:dyDescent="0.25">
      <c r="A16" s="26" t="s">
        <v>12</v>
      </c>
      <c r="B16" s="26" t="s">
        <v>143</v>
      </c>
      <c r="C16" s="105" t="s">
        <v>59</v>
      </c>
      <c r="D16" s="35">
        <v>9714807</v>
      </c>
      <c r="E16" s="28">
        <v>7</v>
      </c>
      <c r="F16" s="28">
        <v>7</v>
      </c>
    </row>
    <row r="17" spans="1:6" x14ac:dyDescent="0.25">
      <c r="A17" s="26" t="s">
        <v>12</v>
      </c>
      <c r="B17" s="26" t="s">
        <v>144</v>
      </c>
      <c r="C17" s="26" t="s">
        <v>24</v>
      </c>
      <c r="D17" s="38">
        <v>7455379</v>
      </c>
      <c r="E17" s="34">
        <v>5</v>
      </c>
      <c r="F17" s="28">
        <v>5</v>
      </c>
    </row>
    <row r="18" spans="1:6" x14ac:dyDescent="0.25">
      <c r="A18" s="26" t="s">
        <v>12</v>
      </c>
      <c r="B18" s="26" t="s">
        <v>175</v>
      </c>
      <c r="C18" s="26" t="s">
        <v>24</v>
      </c>
      <c r="D18" s="35">
        <v>9313776</v>
      </c>
      <c r="E18" s="28">
        <v>5</v>
      </c>
      <c r="F18" s="28">
        <v>5</v>
      </c>
    </row>
    <row r="19" spans="1:6" x14ac:dyDescent="0.25">
      <c r="A19" s="26" t="s">
        <v>12</v>
      </c>
      <c r="B19" s="1" t="s">
        <v>255</v>
      </c>
      <c r="C19" s="138" t="s">
        <v>59</v>
      </c>
      <c r="D19" s="35">
        <v>9489149</v>
      </c>
      <c r="E19" s="34">
        <v>4</v>
      </c>
      <c r="F19" s="28">
        <v>4</v>
      </c>
    </row>
    <row r="20" spans="1:6" ht="15.75" thickBot="1" x14ac:dyDescent="0.3">
      <c r="A20" s="26" t="s">
        <v>12</v>
      </c>
      <c r="B20" s="142"/>
      <c r="C20" s="99" t="s">
        <v>112</v>
      </c>
      <c r="D20" s="38">
        <v>3770327</v>
      </c>
      <c r="E20" s="34">
        <v>2</v>
      </c>
      <c r="F20" s="28">
        <v>0</v>
      </c>
    </row>
    <row r="21" spans="1:6" ht="15.75" thickBot="1" x14ac:dyDescent="0.3">
      <c r="D21" s="23" t="s">
        <v>15</v>
      </c>
      <c r="E21" s="31">
        <f>SUM(E3:E20)</f>
        <v>102</v>
      </c>
      <c r="F21" s="31">
        <f>SUM(F3:F20)</f>
        <v>94</v>
      </c>
    </row>
    <row r="24" spans="1:6" ht="15" customHeight="1" x14ac:dyDescent="0.25">
      <c r="A24" s="143" t="s">
        <v>0</v>
      </c>
      <c r="B24" s="143" t="s">
        <v>104</v>
      </c>
      <c r="C24" s="143" t="s">
        <v>62</v>
      </c>
      <c r="D24" s="145" t="s">
        <v>16</v>
      </c>
      <c r="E24" s="143" t="s">
        <v>38</v>
      </c>
      <c r="F24" s="143" t="s">
        <v>36</v>
      </c>
    </row>
    <row r="25" spans="1:6" x14ac:dyDescent="0.25">
      <c r="A25" s="144"/>
      <c r="B25" s="144"/>
      <c r="C25" s="144"/>
      <c r="D25" s="146"/>
      <c r="E25" s="144"/>
      <c r="F25" s="144"/>
    </row>
    <row r="26" spans="1:6" x14ac:dyDescent="0.25">
      <c r="A26" s="26" t="s">
        <v>12</v>
      </c>
      <c r="B26" s="32" t="s">
        <v>107</v>
      </c>
      <c r="C26" s="39"/>
      <c r="D26" s="40"/>
      <c r="E26" s="34">
        <v>3</v>
      </c>
      <c r="F26" s="45">
        <v>3</v>
      </c>
    </row>
    <row r="27" spans="1:6" ht="15.75" thickBot="1" x14ac:dyDescent="0.3">
      <c r="A27" s="26" t="s">
        <v>12</v>
      </c>
      <c r="B27" s="32" t="s">
        <v>260</v>
      </c>
      <c r="C27" s="39"/>
      <c r="D27" s="40"/>
      <c r="E27" s="34">
        <v>2</v>
      </c>
      <c r="F27" s="45">
        <v>2</v>
      </c>
    </row>
    <row r="28" spans="1:6" ht="15.75" thickBot="1" x14ac:dyDescent="0.3">
      <c r="D28" s="47" t="s">
        <v>15</v>
      </c>
      <c r="E28" s="48">
        <f>SUM(E26:E27)</f>
        <v>5</v>
      </c>
      <c r="F28" s="48">
        <f>SUM(F26:F27)</f>
        <v>5</v>
      </c>
    </row>
  </sheetData>
  <mergeCells count="12">
    <mergeCell ref="F24:F25"/>
    <mergeCell ref="A1:A2"/>
    <mergeCell ref="B1:B2"/>
    <mergeCell ref="C1:C2"/>
    <mergeCell ref="D1:D2"/>
    <mergeCell ref="E1:E2"/>
    <mergeCell ref="F1:F2"/>
    <mergeCell ref="A24:A25"/>
    <mergeCell ref="B24:B25"/>
    <mergeCell ref="C24:C25"/>
    <mergeCell ref="D24:D25"/>
    <mergeCell ref="E24:E25"/>
  </mergeCells>
  <pageMargins left="0.7" right="0.7" top="0.78740157499999996" bottom="0.78740157499999996" header="0.3" footer="0.3"/>
  <pageSetup paperSize="9" scale="6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-0.499984740745262"/>
    <pageSetUpPr fitToPage="1"/>
  </sheetPr>
  <dimension ref="A1:AA318"/>
  <sheetViews>
    <sheetView zoomScale="85" zoomScaleNormal="85" workbookViewId="0">
      <pane xSplit="2" ySplit="2" topLeftCell="C3" activePane="bottomRight" state="frozen"/>
      <selection pane="topRight" activeCell="B1" sqref="B1"/>
      <selection pane="bottomLeft" activeCell="A2" sqref="A2"/>
      <selection pane="bottomRight" activeCell="P41" sqref="P41"/>
    </sheetView>
  </sheetViews>
  <sheetFormatPr defaultColWidth="9.140625" defaultRowHeight="15" x14ac:dyDescent="0.25"/>
  <cols>
    <col min="1" max="1" width="3" style="13" customWidth="1"/>
    <col min="2" max="2" width="41.140625" style="4" customWidth="1"/>
    <col min="3" max="3" width="22.140625" style="3" bestFit="1" customWidth="1"/>
    <col min="4" max="17" width="5.7109375" style="3" customWidth="1"/>
    <col min="18" max="18" width="9.140625" style="3"/>
    <col min="24" max="16384" width="9.140625" style="3"/>
  </cols>
  <sheetData>
    <row r="1" spans="2:27" s="13" customFormat="1" ht="15.75" thickBot="1" x14ac:dyDescent="0.3">
      <c r="B1" s="4"/>
    </row>
    <row r="2" spans="2:27" ht="88.5" thickBot="1" x14ac:dyDescent="0.3">
      <c r="B2" s="18" t="s">
        <v>37</v>
      </c>
      <c r="C2" s="19"/>
      <c r="D2" s="20" t="s">
        <v>81</v>
      </c>
      <c r="E2" s="20" t="s">
        <v>83</v>
      </c>
      <c r="F2" s="88" t="s">
        <v>82</v>
      </c>
      <c r="G2" s="20" t="s">
        <v>84</v>
      </c>
      <c r="H2" s="20" t="s">
        <v>85</v>
      </c>
      <c r="I2" s="20" t="s">
        <v>86</v>
      </c>
      <c r="J2" s="88" t="s">
        <v>87</v>
      </c>
      <c r="K2" s="20" t="s">
        <v>88</v>
      </c>
      <c r="L2" s="20" t="s">
        <v>89</v>
      </c>
      <c r="M2" s="20" t="s">
        <v>90</v>
      </c>
      <c r="N2" s="20" t="s">
        <v>91</v>
      </c>
      <c r="O2" s="20" t="s">
        <v>92</v>
      </c>
      <c r="P2" s="20" t="s">
        <v>93</v>
      </c>
      <c r="Q2" s="21" t="s">
        <v>94</v>
      </c>
      <c r="R2" s="22" t="s">
        <v>15</v>
      </c>
    </row>
    <row r="3" spans="2:27" x14ac:dyDescent="0.25">
      <c r="B3" s="159" t="s">
        <v>22</v>
      </c>
      <c r="C3" s="14" t="s">
        <v>38</v>
      </c>
      <c r="D3" s="61">
        <f>SUMIF(A!$C$3:$C$100,'Dle služby'!B3,A!$E$3:$E$100)</f>
        <v>0</v>
      </c>
      <c r="E3" s="61">
        <f>SUMIF(B!$C$3:$C$100,'Dle služby'!B3:B4,B!$E$3:$E$100)</f>
        <v>0</v>
      </c>
      <c r="F3" s="62">
        <f>SUMIF('C'!$C$3:$C$98,'Dle služby'!C3:C4,'C'!$E$3:$E$98)</f>
        <v>0</v>
      </c>
      <c r="G3" s="61">
        <f>SUMIF(E!$C$3:$C$103,'Dle služby'!B3,E!$E$3:$E$103)</f>
        <v>0</v>
      </c>
      <c r="H3" s="61">
        <f>SUMIF(H!$C$3:$C$110,'Dle služby'!B3,H!$E$3:$E$110)</f>
        <v>0</v>
      </c>
      <c r="I3" s="61">
        <f>SUMIF(J!$C$5:$C$107,'Dle služby'!B3,J!$E$5:$E$107)</f>
        <v>0</v>
      </c>
      <c r="J3" s="62">
        <f>SUMIF(K!$C$3:$C$98,'Dle služby'!B3,K!$E$3:$E$98)</f>
        <v>0</v>
      </c>
      <c r="K3" s="61">
        <f>SUMIF(L!$C$3:$C$99,'Dle služby'!B3,L!$E$3:$E$99)</f>
        <v>0</v>
      </c>
      <c r="L3" s="61">
        <f>SUMIF(M!$C$3:$C$101,'Dle služby'!B3,M!$E$3:$E$101)</f>
        <v>6</v>
      </c>
      <c r="M3" s="61">
        <f>SUMIF(P!$C$3:$C$99,'Dle služby'!B3,P!$E$3:$E$99)</f>
        <v>0</v>
      </c>
      <c r="N3" s="61">
        <f>SUMIF(S!$C$3:$C$116,'Dle služby'!B3,S!$E$3:$E$116)</f>
        <v>0</v>
      </c>
      <c r="O3" s="61">
        <f>SUMIF(T!$C$3:$C$127,'Dle služby'!B3,T!$E$3:$E$127)</f>
        <v>1</v>
      </c>
      <c r="P3" s="61">
        <f>SUMIF(U!$C$3:$C$103,'Dle služby'!B3,U!$E$3:$E$103)</f>
        <v>0</v>
      </c>
      <c r="Q3" s="63">
        <f>SUMIF(Z!$C$3:$C$102,'Dle služby'!B3,Z!$E$3:$E$102)</f>
        <v>0</v>
      </c>
      <c r="R3" s="64">
        <f t="shared" ref="R3:R38" si="0">SUM(D3:Q3)</f>
        <v>7</v>
      </c>
      <c r="Y3" s="5"/>
      <c r="Z3" s="6"/>
      <c r="AA3" s="6"/>
    </row>
    <row r="4" spans="2:27" ht="15.75" thickBot="1" x14ac:dyDescent="0.3">
      <c r="B4" s="160"/>
      <c r="C4" s="16" t="s">
        <v>36</v>
      </c>
      <c r="D4" s="65">
        <f>SUMIF(A!$C$3:$C$100,'Dle služby'!B3,A!$F$3:$F$100)</f>
        <v>0</v>
      </c>
      <c r="E4" s="66">
        <f>SUMIF(B!$C$3:$C$100,'Dle služby'!B3,B!$F$3:$F$100)</f>
        <v>0</v>
      </c>
      <c r="F4" s="41">
        <f>SUMIF('C'!$C$3:$C$98,'Dle služby'!C3,'C'!$F$3:$F$98)</f>
        <v>0</v>
      </c>
      <c r="G4" s="65">
        <f>SUMIF(E!$C$3:$C$103,'Dle služby'!B3,E!$F$3:$F$103)</f>
        <v>0</v>
      </c>
      <c r="H4" s="66">
        <f>SUMIF(H!$C$3:$C$110,'Dle služby'!B3,H!$F$3:$F$110)</f>
        <v>1</v>
      </c>
      <c r="I4" s="65">
        <f>SUMIF(J!$C$5:$C$107,'Dle služby'!B3,J!$F$5:$F$107)</f>
        <v>0</v>
      </c>
      <c r="J4" s="67">
        <f>SUMIF(K!$C$3:$C$98,'Dle služby'!B3,K!$F$3:$F$98)</f>
        <v>0</v>
      </c>
      <c r="K4" s="65">
        <f>SUMIF(L!$C$3:$C$99,'Dle služby'!B3,L!$F$3:$F$99)</f>
        <v>0</v>
      </c>
      <c r="L4" s="65">
        <f>SUMIF(M!$C$3:$C$101,'Dle služby'!B3,M!$F$3:$F$101)</f>
        <v>4</v>
      </c>
      <c r="M4" s="66">
        <f>SUMIF(P!$C$3:$C$99,'Dle služby'!B3,P!$F$3:$F$99)</f>
        <v>0</v>
      </c>
      <c r="N4" s="66">
        <f>SUMIF(S!$C$3:$C$116,'Dle služby'!B3,S!$F$3:$F$116)</f>
        <v>0</v>
      </c>
      <c r="O4" s="66">
        <f>SUMIF(T!$C$3:$C$127,'Dle služby'!B3,T!$F$3:$F$127)</f>
        <v>1</v>
      </c>
      <c r="P4" s="68">
        <f>SUMIF(U!$C$3:$C$103,'Dle služby'!B3,U!$F$3:$F$103)</f>
        <v>0</v>
      </c>
      <c r="Q4" s="69">
        <f>SUMIF(Z!$C$3:$C$102,'Dle služby'!B3,Z!$F$3:$F$102)</f>
        <v>0</v>
      </c>
      <c r="R4" s="70">
        <f t="shared" si="0"/>
        <v>6</v>
      </c>
      <c r="Y4" s="5"/>
      <c r="Z4" s="6"/>
      <c r="AA4" s="6"/>
    </row>
    <row r="5" spans="2:27" x14ac:dyDescent="0.25">
      <c r="B5" s="159" t="s">
        <v>61</v>
      </c>
      <c r="C5" s="14" t="s">
        <v>38</v>
      </c>
      <c r="D5" s="61">
        <f>SUMIF(A!$C$3:$C$100,'Dle služby'!B5,A!$E$3:$E$100)</f>
        <v>0</v>
      </c>
      <c r="E5" s="61">
        <f>SUMIF(B!$C$3:$C$100,'Dle služby'!B5:B6,B!$E$3:$E$100)</f>
        <v>0</v>
      </c>
      <c r="F5" s="62">
        <f>SUMIF('C'!$C$3:$C$98,'Dle služby'!C5:C6,'C'!$E$3:$E$98)</f>
        <v>0</v>
      </c>
      <c r="G5" s="61">
        <f>SUMIF(E!$C$3:$C$103,'Dle služby'!B5,E!$E$3:$E$103)</f>
        <v>0</v>
      </c>
      <c r="H5" s="61">
        <f>SUMIF(H!$C$3:$C$110,'Dle služby'!B5,H!$E$3:$E$110)</f>
        <v>0</v>
      </c>
      <c r="I5" s="61">
        <f>SUMIF(J!$C$5:$C$107,'Dle služby'!B5,J!$E$5:$E$107)</f>
        <v>0</v>
      </c>
      <c r="J5" s="62">
        <f>SUMIF(K!$C$3:$C$98,'Dle služby'!B5,K!$E$3:$E$98)</f>
        <v>0</v>
      </c>
      <c r="K5" s="61">
        <f>SUMIF(L!$C$3:$C$99,'Dle služby'!B5,L!$E$3:$E$99)</f>
        <v>0</v>
      </c>
      <c r="L5" s="61">
        <f>SUMIF(M!$C$3:$C$101,'Dle služby'!B5,M!$E$3:$E$101)</f>
        <v>0</v>
      </c>
      <c r="M5" s="61">
        <f>SUMIF(P!$C$3:$C$99,'Dle služby'!B5,P!$E$3:$E$99)</f>
        <v>0</v>
      </c>
      <c r="N5" s="61">
        <f>SUMIF(S!$C$3:$C$116,'Dle služby'!B5,S!$E$3:$E$116)</f>
        <v>0</v>
      </c>
      <c r="O5" s="61">
        <f>SUMIF(T!$C$3:$C$127,'Dle služby'!B5,T!$E$3:$E$127)</f>
        <v>0</v>
      </c>
      <c r="P5" s="61">
        <f>SUMIF(U!$C$3:$C$103,'Dle služby'!B5,U!$E$3:$E$103)</f>
        <v>0</v>
      </c>
      <c r="Q5" s="63">
        <f>SUMIF(Z!$C$3:$C$102,'Dle služby'!B5,Z!$E$3:$E$102)</f>
        <v>1</v>
      </c>
      <c r="R5" s="64">
        <f t="shared" si="0"/>
        <v>1</v>
      </c>
      <c r="Y5" s="5"/>
      <c r="Z5" s="6"/>
      <c r="AA5" s="6"/>
    </row>
    <row r="6" spans="2:27" ht="15.75" thickBot="1" x14ac:dyDescent="0.3">
      <c r="B6" s="160"/>
      <c r="C6" s="16" t="s">
        <v>36</v>
      </c>
      <c r="D6" s="65">
        <f>SUMIF(A!$C$3:$C$100,'Dle služby'!B5,A!$F$3:$F$100)</f>
        <v>0</v>
      </c>
      <c r="E6" s="66">
        <f>SUMIF(B!$C$3:$C$100,'Dle služby'!B5,B!$F$3:$F$100)</f>
        <v>0</v>
      </c>
      <c r="F6" s="41">
        <f>SUMIF('C'!$C$3:$C$98,'Dle služby'!C5,'C'!$F$3:$F$98)</f>
        <v>0</v>
      </c>
      <c r="G6" s="65">
        <f>SUMIF(E!$C$3:$C$103,'Dle služby'!B5,E!$F$3:$F$103)</f>
        <v>0</v>
      </c>
      <c r="H6" s="66">
        <f>SUMIF(H!$C$3:$C$110,'Dle služby'!B5,H!$F$3:$F$110)</f>
        <v>0</v>
      </c>
      <c r="I6" s="65">
        <f>SUMIF(J!$C$5:$C$107,'Dle služby'!B5,J!$F$5:$F$107)</f>
        <v>0</v>
      </c>
      <c r="J6" s="67">
        <f>SUMIF(K!$C$3:$C$98,'Dle služby'!B5,K!$F$3:$F$98)</f>
        <v>0</v>
      </c>
      <c r="K6" s="65">
        <f>SUMIF(L!$C$3:$C$99,'Dle služby'!B5,L!$F$3:$F$99)</f>
        <v>0</v>
      </c>
      <c r="L6" s="65">
        <f>SUMIF(M!$C$3:$C$101,'Dle služby'!B5,M!$F$3:$F$101)</f>
        <v>0</v>
      </c>
      <c r="M6" s="66">
        <f>SUMIF(P!$C$3:$C$99,'Dle služby'!B5,P!$F$3:$F$99)</f>
        <v>0</v>
      </c>
      <c r="N6" s="66">
        <f>SUMIF(S!$C$3:$C$116,'Dle služby'!B5,S!$F$3:$F$116)</f>
        <v>0</v>
      </c>
      <c r="O6" s="66">
        <f>SUMIF(T!$C$3:$C$127,'Dle služby'!B5,T!$F$3:$F$127)</f>
        <v>0</v>
      </c>
      <c r="P6" s="68">
        <f>SUMIF(U!$C$3:$C$103,'Dle služby'!B5,U!$F$3:$F$103)</f>
        <v>0</v>
      </c>
      <c r="Q6" s="69">
        <f>SUMIF(Z!$C$3:$C$102,'Dle služby'!B5,Z!$F$3:$F$102)</f>
        <v>1</v>
      </c>
      <c r="R6" s="70">
        <f t="shared" si="0"/>
        <v>1</v>
      </c>
      <c r="Y6" s="5"/>
      <c r="Z6" s="6"/>
      <c r="AA6" s="6"/>
    </row>
    <row r="7" spans="2:27" x14ac:dyDescent="0.25">
      <c r="B7" s="159" t="s">
        <v>60</v>
      </c>
      <c r="C7" s="14" t="s">
        <v>38</v>
      </c>
      <c r="D7" s="61">
        <f>SUMIF(A!$C$3:$C$100,'Dle služby'!B7,A!$E$3:$E$100)</f>
        <v>0</v>
      </c>
      <c r="E7" s="61">
        <f>SUMIF(B!$C$3:$C$100,'Dle služby'!B7:B8,B!$E$3:$E$100)</f>
        <v>10</v>
      </c>
      <c r="F7" s="62">
        <f>SUMIF('C'!$C$3:$C$98,'Dle služby'!C7:C8,'C'!$E$3:$E$98)</f>
        <v>0</v>
      </c>
      <c r="G7" s="61">
        <f>SUMIF(E!$C$3:$C$103,'Dle služby'!B7,E!$E$3:$E$103)</f>
        <v>37</v>
      </c>
      <c r="H7" s="61">
        <f>SUMIF(H!$C$3:$C$110,'Dle služby'!B7,H!$E$3:$E$110)</f>
        <v>16</v>
      </c>
      <c r="I7" s="61">
        <f>SUMIF(J!$C$5:$C$107,'Dle služby'!B7,J!$E$5:$E$107)</f>
        <v>3</v>
      </c>
      <c r="J7" s="62">
        <f>SUMIF(K!$C$3:$C$98,'Dle služby'!B7,K!$E$3:$E$98)</f>
        <v>0</v>
      </c>
      <c r="K7" s="61">
        <f>SUMIF(L!$C$3:$C$99,'Dle služby'!B7,L!$E$3:$E$99)</f>
        <v>10</v>
      </c>
      <c r="L7" s="61">
        <f>SUMIF(M!$C$3:$C$101,'Dle služby'!B7,M!$E$3:$E$101)</f>
        <v>12</v>
      </c>
      <c r="M7" s="61">
        <f>SUMIF(P!$C$3:$C$99,'Dle služby'!B7,P!$E$3:$E$99)</f>
        <v>17</v>
      </c>
      <c r="N7" s="61">
        <f>SUMIF(S!$C$3:$C$116,'Dle služby'!B7,S!$E$3:$E$116)</f>
        <v>33</v>
      </c>
      <c r="O7" s="61">
        <f>SUMIF(T!$C$3:$C$127,'Dle služby'!B7,T!$E$3:$E$127)</f>
        <v>6</v>
      </c>
      <c r="P7" s="61">
        <f>SUMIF(U!$C$3:$C$103,'Dle služby'!B7,U!$E$3:$E$103)</f>
        <v>16</v>
      </c>
      <c r="Q7" s="63">
        <f>SUMIF(Z!$C$3:$C$102,'Dle služby'!B7,Z!$E$3:$E$102)</f>
        <v>8</v>
      </c>
      <c r="R7" s="64">
        <f t="shared" si="0"/>
        <v>168</v>
      </c>
      <c r="Y7" s="5"/>
      <c r="Z7" s="6"/>
      <c r="AA7" s="6"/>
    </row>
    <row r="8" spans="2:27" ht="15.75" thickBot="1" x14ac:dyDescent="0.3">
      <c r="B8" s="160"/>
      <c r="C8" s="16" t="s">
        <v>36</v>
      </c>
      <c r="D8" s="65">
        <f>SUMIF(A!$C$3:$C$100,'Dle služby'!B7,A!$F$3:$F$100)</f>
        <v>0</v>
      </c>
      <c r="E8" s="66">
        <f>SUMIF(B!$C$3:$C$100,'Dle služby'!B7,B!$F$3:$F$100)</f>
        <v>1</v>
      </c>
      <c r="F8" s="41">
        <f>SUMIF('C'!$C$3:$C$98,'Dle služby'!C7,'C'!$F$3:$F$98)</f>
        <v>0</v>
      </c>
      <c r="G8" s="65">
        <f>SUMIF(E!$C$3:$C$103,'Dle služby'!B7,E!$F$3:$F$103)</f>
        <v>6</v>
      </c>
      <c r="H8" s="66">
        <f>SUMIF(H!$C$3:$C$110,'Dle služby'!B7,H!$F$3:$F$110)</f>
        <v>8</v>
      </c>
      <c r="I8" s="65">
        <f>SUMIF(J!$C$5:$C$107,'Dle služby'!B7,J!$F$5:$F$107)</f>
        <v>1</v>
      </c>
      <c r="J8" s="67">
        <f>SUMIF(K!$C$3:$C$98,'Dle služby'!B7,K!$F$3:$F$98)</f>
        <v>0</v>
      </c>
      <c r="K8" s="65">
        <f>SUMIF(L!$C$3:$C$99,'Dle služby'!B7,L!$F$3:$F$99)</f>
        <v>4</v>
      </c>
      <c r="L8" s="65">
        <f>SUMIF(M!$C$3:$C$101,'Dle služby'!B7,M!$F$3:$F$101)</f>
        <v>10</v>
      </c>
      <c r="M8" s="66">
        <f>SUMIF(P!$C$3:$C$99,'Dle služby'!B7,P!$F$3:$F$99)</f>
        <v>3</v>
      </c>
      <c r="N8" s="66">
        <f>SUMIF(S!$C$3:$C$116,'Dle služby'!B7,S!$F$3:$F$116)</f>
        <v>8</v>
      </c>
      <c r="O8" s="66">
        <f>SUMIF(T!$C$3:$C$127,'Dle služby'!B7,T!$F$3:$F$127)</f>
        <v>6</v>
      </c>
      <c r="P8" s="68">
        <f>SUMIF(U!$C$3:$C$103,'Dle služby'!B7,U!$F$3:$F$103)</f>
        <v>16</v>
      </c>
      <c r="Q8" s="69">
        <f>SUMIF(Z!$C$3:$C$102,'Dle služby'!B7,Z!$F$3:$F$102)</f>
        <v>7</v>
      </c>
      <c r="R8" s="70">
        <f t="shared" si="0"/>
        <v>70</v>
      </c>
      <c r="Y8" s="5"/>
      <c r="Z8" s="6"/>
      <c r="AA8" s="6"/>
    </row>
    <row r="9" spans="2:27" x14ac:dyDescent="0.25">
      <c r="B9" s="159" t="s">
        <v>59</v>
      </c>
      <c r="C9" s="14" t="s">
        <v>38</v>
      </c>
      <c r="D9" s="61">
        <f>SUMIF(A!$C$3:$C$100,'Dle služby'!B9,A!$E$3:$E$100)</f>
        <v>14</v>
      </c>
      <c r="E9" s="61">
        <f>SUMIF(B!$C$3:$C$100,'Dle služby'!B9:B10,B!$E$3:$E$100)</f>
        <v>29</v>
      </c>
      <c r="F9" s="62">
        <f>SUMIF('C'!$C$3:$C$98,'Dle služby'!C9:C10,'C'!$E$3:$E$98)</f>
        <v>0</v>
      </c>
      <c r="G9" s="61">
        <f>SUMIF(E!$C$3:$C$103,'Dle služby'!B9,E!$E$3:$E$103)</f>
        <v>136</v>
      </c>
      <c r="H9" s="61">
        <f>SUMIF(H!$C$3:$C$110,'Dle služby'!B9,H!$E$3:$E$110)</f>
        <v>170</v>
      </c>
      <c r="I9" s="61">
        <f>SUMIF(J!$C$3:$C$107,'Dle služby'!B9,J!$E$3:$E$107)</f>
        <v>174</v>
      </c>
      <c r="J9" s="62">
        <f>SUMIF(K!$C$3:$C$98,'Dle služby'!B9,K!$E$3:$E$98)</f>
        <v>0</v>
      </c>
      <c r="K9" s="61">
        <f>SUMIF(L!$C$3:$C$99,'Dle služby'!B9,L!$E$3:$E$99)</f>
        <v>7</v>
      </c>
      <c r="L9" s="61">
        <f>SUMIF(M!$C$3:$C$101,'Dle služby'!B9,M!$E$3:$E$101)</f>
        <v>53</v>
      </c>
      <c r="M9" s="61">
        <f>SUMIF(P!$C$3:$C$99,'Dle služby'!B9,P!$E$3:$E$99)</f>
        <v>2</v>
      </c>
      <c r="N9" s="61">
        <f>SUMIF(S!$C$3:$C$116,'Dle služby'!B9,S!$E$3:$E$116)</f>
        <v>92</v>
      </c>
      <c r="O9" s="61">
        <f>SUMIF(T!$C$3:$C$127,'Dle služby'!B9,T!$E$3:$E$127)</f>
        <v>80</v>
      </c>
      <c r="P9" s="61">
        <f>SUMIF(U!$C$3:$C$103,'Dle služby'!B9,U!$E$3:$E$103)</f>
        <v>36</v>
      </c>
      <c r="Q9" s="63">
        <f>SUMIF(Z!$C$3:$C$102,'Dle služby'!B9,Z!$E$3:$E$102)</f>
        <v>89</v>
      </c>
      <c r="R9" s="64">
        <f t="shared" si="0"/>
        <v>882</v>
      </c>
      <c r="Y9" s="5"/>
      <c r="Z9" s="6"/>
      <c r="AA9" s="6"/>
    </row>
    <row r="10" spans="2:27" ht="15.75" thickBot="1" x14ac:dyDescent="0.3">
      <c r="B10" s="160"/>
      <c r="C10" s="16" t="s">
        <v>36</v>
      </c>
      <c r="D10" s="65">
        <f>SUMIF(A!$C$3:$C$100,'Dle služby'!B9,A!$F$3:$F$100)</f>
        <v>13</v>
      </c>
      <c r="E10" s="66">
        <f>SUMIF(B!$C$3:$C$100,'Dle služby'!B9,B!$F$3:$F$100)</f>
        <v>4</v>
      </c>
      <c r="F10" s="41">
        <f>SUMIF('C'!$C$3:$C$98,'Dle služby'!C9,'C'!$F$3:$F$98)</f>
        <v>0</v>
      </c>
      <c r="G10" s="65">
        <f>SUMIF(E!$C$3:$C$103,'Dle služby'!B9,E!$F$3:$F$103)</f>
        <v>32</v>
      </c>
      <c r="H10" s="66">
        <f>SUMIF(H!$C$3:$C$110,'Dle služby'!B9,H!$F$3:$F$110)</f>
        <v>46</v>
      </c>
      <c r="I10" s="65">
        <f>SUMIF(J!$C$3:$C$107,'Dle služby'!B9,J!$F$3:$F$107)</f>
        <v>42</v>
      </c>
      <c r="J10" s="67">
        <f>SUMIF(K!$C$3:$C$98,'Dle služby'!B9,K!$F$3:$F$98)</f>
        <v>0</v>
      </c>
      <c r="K10" s="65">
        <f>SUMIF(L!$C$3:$C$99,'Dle služby'!B9,L!$F$3:$F$99)</f>
        <v>4</v>
      </c>
      <c r="L10" s="65">
        <f>SUMIF(M!$C$3:$C$101,'Dle služby'!B9,M!$F$3:$F$101)</f>
        <v>40</v>
      </c>
      <c r="M10" s="66">
        <f>SUMIF(P!$C$3:$C$99,'Dle služby'!B9,P!$F$3:$F$99)</f>
        <v>2</v>
      </c>
      <c r="N10" s="66">
        <f>SUMIF(S!$C$3:$C$116,'Dle služby'!B9,S!$F$3:$F$116)</f>
        <v>43</v>
      </c>
      <c r="O10" s="66">
        <f>SUMIF(T!$C$3:$C$127,'Dle služby'!B9,T!$F$3:$F$127)</f>
        <v>80</v>
      </c>
      <c r="P10" s="68">
        <f>SUMIF(U!$C$3:$C$103,'Dle služby'!B9,U!$F$3:$F$103)</f>
        <v>30</v>
      </c>
      <c r="Q10" s="69">
        <f>SUMIF(Z!$C$3:$C$102,'Dle služby'!B9,Z!$F$3:$F$102)</f>
        <v>42</v>
      </c>
      <c r="R10" s="70">
        <f t="shared" si="0"/>
        <v>378</v>
      </c>
      <c r="Y10" s="5"/>
      <c r="Z10" s="6"/>
      <c r="AA10" s="6"/>
    </row>
    <row r="11" spans="2:27" x14ac:dyDescent="0.25">
      <c r="B11" s="159" t="s">
        <v>24</v>
      </c>
      <c r="C11" s="14" t="s">
        <v>38</v>
      </c>
      <c r="D11" s="61">
        <f>SUMIF(A!$C$3:$C$100,'Dle služby'!B11,A!$E$3:$E$100)</f>
        <v>0</v>
      </c>
      <c r="E11" s="61">
        <f>SUMIF(B!$C$3:$C$100,'Dle služby'!B11:B12,B!$E$3:$E$100)</f>
        <v>29</v>
      </c>
      <c r="F11" s="62">
        <f>SUMIF('C'!$C$3:$C$98,'Dle služby'!C11:C12,'C'!$E$3:$E$98)</f>
        <v>0</v>
      </c>
      <c r="G11" s="61">
        <f>SUMIF(E!$C$3:$C$103,'Dle služby'!B11,E!$E$3:$E$103)</f>
        <v>5</v>
      </c>
      <c r="H11" s="61">
        <f>SUMIF(H!$C$3:$C$110,'Dle služby'!B11,H!$E$3:$E$110)</f>
        <v>23</v>
      </c>
      <c r="I11" s="61">
        <f>SUMIF(J!$C$5:$C$107,'Dle služby'!B11,J!$E$5:$E$107)</f>
        <v>92</v>
      </c>
      <c r="J11" s="62">
        <f>SUMIF(K!$C$3:$C$98,'Dle služby'!B11,K!$E$3:$E$98)</f>
        <v>0</v>
      </c>
      <c r="K11" s="61">
        <f>SUMIF(L!$C$3:$C$99,'Dle služby'!B11,L!$E$3:$E$99)</f>
        <v>6</v>
      </c>
      <c r="L11" s="61">
        <f>SUMIF(M!$C$3:$C$101,'Dle služby'!B11,M!$E$3:$E$101)</f>
        <v>37</v>
      </c>
      <c r="M11" s="61">
        <f>SUMIF(P!$C$3:$C$99,'Dle služby'!B11,P!$E$3:$E$99)</f>
        <v>0</v>
      </c>
      <c r="N11" s="61">
        <f>SUMIF(S!$C$3:$C$116,'Dle služby'!B11,S!$E$3:$E$116)</f>
        <v>37</v>
      </c>
      <c r="O11" s="61">
        <f>SUMIF(T!$C$3:$C$127,'Dle služby'!B11,T!$E$3:$E$127)</f>
        <v>37</v>
      </c>
      <c r="P11" s="61">
        <f>SUMIF(U!$C$3:$C$103,'Dle služby'!B11,U!$E$3:$E$103)</f>
        <v>48</v>
      </c>
      <c r="Q11" s="63">
        <f>SUMIF(Z!$C$3:$C$102,'Dle služby'!B11,Z!$E$3:$E$102)</f>
        <v>24</v>
      </c>
      <c r="R11" s="64">
        <f t="shared" si="0"/>
        <v>338</v>
      </c>
      <c r="Y11" s="5"/>
      <c r="Z11" s="6"/>
      <c r="AA11" s="6"/>
    </row>
    <row r="12" spans="2:27" ht="15.75" thickBot="1" x14ac:dyDescent="0.3">
      <c r="B12" s="160"/>
      <c r="C12" s="16" t="s">
        <v>36</v>
      </c>
      <c r="D12" s="65">
        <f>SUMIF(A!$C$3:$C$100,'Dle služby'!B11,A!$F$3:$F$100)</f>
        <v>0</v>
      </c>
      <c r="E12" s="66">
        <f>SUMIF(B!$C$3:$C$100,'Dle služby'!B11,B!$F$3:$F$100)</f>
        <v>7</v>
      </c>
      <c r="F12" s="41">
        <f>SUMIF('C'!$C$3:$C$98,'Dle služby'!C11,'C'!$F$3:$F$98)</f>
        <v>0</v>
      </c>
      <c r="G12" s="65">
        <f>SUMIF(E!$C$3:$C$103,'Dle služby'!B11,E!$F$3:$F$103)</f>
        <v>6</v>
      </c>
      <c r="H12" s="66">
        <f>SUMIF(H!$C$3:$C$110,'Dle služby'!B11,H!$F$3:$F$110)</f>
        <v>18</v>
      </c>
      <c r="I12" s="65">
        <f>SUMIF(J!$C$5:$C$107,'Dle služby'!B11,J!$F$5:$F$107)</f>
        <v>28</v>
      </c>
      <c r="J12" s="67">
        <f>SUMIF(K!$C$3:$C$98,'Dle služby'!B11,K!$F$3:$F$98)</f>
        <v>0</v>
      </c>
      <c r="K12" s="65">
        <f>SUMIF(L!$C$3:$C$99,'Dle služby'!B11,L!$F$3:$F$99)</f>
        <v>3</v>
      </c>
      <c r="L12" s="65">
        <f>SUMIF(M!$C$3:$C$101,'Dle služby'!B11,M!$F$3:$F$101)</f>
        <v>24</v>
      </c>
      <c r="M12" s="66">
        <f>SUMIF(P!$C$3:$C$99,'Dle služby'!B11,P!$F$3:$F$99)</f>
        <v>0</v>
      </c>
      <c r="N12" s="66">
        <f>SUMIF(S!$C$3:$C$116,'Dle služby'!B11,S!$F$3:$F$116)</f>
        <v>12</v>
      </c>
      <c r="O12" s="66">
        <f>SUMIF(T!$C$3:$C$127,'Dle služby'!B11,T!$F$3:$F$127)</f>
        <v>37</v>
      </c>
      <c r="P12" s="68">
        <f>SUMIF(U!$C$3:$C$103,'Dle služby'!B11,U!$F$3:$F$103)</f>
        <v>48</v>
      </c>
      <c r="Q12" s="69">
        <f>SUMIF(Z!$C$3:$C$102,'Dle služby'!B11,Z!$F$3:$F$102)</f>
        <v>23</v>
      </c>
      <c r="R12" s="70">
        <f t="shared" si="0"/>
        <v>206</v>
      </c>
      <c r="Y12" s="5"/>
      <c r="Z12" s="6"/>
      <c r="AA12" s="6"/>
    </row>
    <row r="13" spans="2:27" x14ac:dyDescent="0.25">
      <c r="B13" s="159" t="s">
        <v>33</v>
      </c>
      <c r="C13" s="14" t="s">
        <v>38</v>
      </c>
      <c r="D13" s="61">
        <f>SUMIF(A!$C$3:$C$100,'Dle služby'!B13,A!$E$3:$E$100)</f>
        <v>0</v>
      </c>
      <c r="E13" s="61">
        <f>SUMIF(B!$C$3:$C$100,'Dle služby'!B13:B14,B!$E$3:$E$100)</f>
        <v>0</v>
      </c>
      <c r="F13" s="62">
        <f>SUMIF('C'!$C$3:$C$98,'Dle služby'!C13:C14,'C'!$E$3:$E$98)</f>
        <v>0</v>
      </c>
      <c r="G13" s="61">
        <f>SUMIF(E!$C$3:$C$103,'Dle služby'!B13,E!$E$3:$E$103)</f>
        <v>0</v>
      </c>
      <c r="H13" s="61">
        <f>SUMIF(H!$C$3:$C$110,'Dle služby'!B13,H!$E$3:$E$110)</f>
        <v>0</v>
      </c>
      <c r="I13" s="61">
        <f>SUMIF(J!$C$5:$C$107,'Dle služby'!B13,J!$E$5:$E$107)</f>
        <v>0</v>
      </c>
      <c r="J13" s="62">
        <f>SUMIF(K!$C$3:$C$98,'Dle služby'!B13,K!$E$3:$E$98)</f>
        <v>0</v>
      </c>
      <c r="K13" s="61">
        <f>SUMIF(L!$C$3:$C$99,'Dle služby'!B13,L!$E$3:$E$99)</f>
        <v>0</v>
      </c>
      <c r="L13" s="61">
        <f>SUMIF(M!$C$3:$C$101,'Dle služby'!B13,M!$E$3:$E$101)</f>
        <v>0</v>
      </c>
      <c r="M13" s="61">
        <f>SUMIF(P!$C$3:$C$99,'Dle služby'!B13,P!$E$3:$E$99)</f>
        <v>0</v>
      </c>
      <c r="N13" s="61">
        <f>SUMIF(S!$C$3:$C$116,'Dle služby'!B13,S!$E$3:$E$116)</f>
        <v>0</v>
      </c>
      <c r="O13" s="61">
        <f>SUMIF(T!$C$3:$C$127,'Dle služby'!B13,T!$E$3:$E$127)</f>
        <v>0</v>
      </c>
      <c r="P13" s="61">
        <f>SUMIF(U!$C$3:$C$103,'Dle služby'!B13,U!$E$3:$E$103)</f>
        <v>0</v>
      </c>
      <c r="Q13" s="63">
        <f>SUMIF(Z!$C$3:$C$102,'Dle služby'!B13,Z!$E$3:$E$102)</f>
        <v>0</v>
      </c>
      <c r="R13" s="64">
        <f t="shared" si="0"/>
        <v>0</v>
      </c>
      <c r="Y13" s="5"/>
      <c r="Z13" s="6"/>
      <c r="AA13" s="6"/>
    </row>
    <row r="14" spans="2:27" ht="15.75" thickBot="1" x14ac:dyDescent="0.3">
      <c r="B14" s="160"/>
      <c r="C14" s="16" t="s">
        <v>36</v>
      </c>
      <c r="D14" s="65">
        <f>SUMIF(A!$C$3:$C$100,'Dle služby'!B13,A!$F$3:$F$100)</f>
        <v>0</v>
      </c>
      <c r="E14" s="66">
        <f>SUMIF(B!$C$3:$C$100,'Dle služby'!B13,B!$F$3:$F$100)</f>
        <v>0</v>
      </c>
      <c r="F14" s="41">
        <f>SUMIF('C'!$C$3:$C$98,'Dle služby'!C13,'C'!$F$3:$F$98)</f>
        <v>0</v>
      </c>
      <c r="G14" s="65">
        <f>SUMIF(E!$C$3:$C$103,'Dle služby'!B13,E!$F$3:$F$103)</f>
        <v>0</v>
      </c>
      <c r="H14" s="66">
        <f>SUMIF(H!$C$3:$C$110,'Dle služby'!B13,H!$F$3:$F$110)</f>
        <v>0</v>
      </c>
      <c r="I14" s="65">
        <f>SUMIF(J!$C$5:$C$107,'Dle služby'!B13,J!$F$5:$F$107)</f>
        <v>0</v>
      </c>
      <c r="J14" s="67">
        <f>SUMIF(K!$C$3:$C$98,'Dle služby'!B13,K!$F$3:$F$98)</f>
        <v>0</v>
      </c>
      <c r="K14" s="65">
        <f>SUMIF(L!$C$3:$C$99,'Dle služby'!B13,L!$F$3:$F$99)</f>
        <v>0</v>
      </c>
      <c r="L14" s="65">
        <f>SUMIF(M!$C$3:$C$101,'Dle služby'!B13,M!$F$3:$F$101)</f>
        <v>0</v>
      </c>
      <c r="M14" s="66">
        <f>SUMIF(P!$C$3:$C$99,'Dle služby'!B13,P!$F$3:$F$99)</f>
        <v>0</v>
      </c>
      <c r="N14" s="66">
        <f>SUMIF(S!$C$3:$C$116,'Dle služby'!B13,S!$F$3:$F$116)</f>
        <v>0</v>
      </c>
      <c r="O14" s="141">
        <f>SUMIF(T!$C$3:$C$127,'Dle služby'!B13,T!$E$3:$E$127)</f>
        <v>0</v>
      </c>
      <c r="P14" s="68">
        <f>SUMIF(U!$C$3:$C$103,'Dle služby'!B13,U!$F$3:$F$103)</f>
        <v>0</v>
      </c>
      <c r="Q14" s="69">
        <f>SUMIF(Z!$C$3:$C$102,'Dle služby'!B13,Z!$F$3:$F$102)</f>
        <v>0</v>
      </c>
      <c r="R14" s="70">
        <f t="shared" si="0"/>
        <v>0</v>
      </c>
      <c r="Y14" s="5"/>
      <c r="Z14" s="6"/>
      <c r="AA14" s="6"/>
    </row>
    <row r="15" spans="2:27" ht="15" customHeight="1" x14ac:dyDescent="0.25">
      <c r="B15" s="159" t="s">
        <v>26</v>
      </c>
      <c r="C15" s="14" t="s">
        <v>38</v>
      </c>
      <c r="D15" s="61">
        <f>SUMIF(A!$C$3:$C$100,'Dle služby'!B15,A!$E$3:$E$100)</f>
        <v>9</v>
      </c>
      <c r="E15" s="61">
        <f>SUMIF(B!$C$3:$C$100,'Dle služby'!B15:B16,B!$E$3:$E$100)</f>
        <v>3</v>
      </c>
      <c r="F15" s="62">
        <f>SUMIF('C'!$C$3:$C$98,'Dle služby'!C15:C16,'C'!$E$3:$E$98)</f>
        <v>0</v>
      </c>
      <c r="G15" s="61">
        <f>SUMIF(E!$C$3:$C$103,'Dle služby'!B15,E!$E$3:$E$103)</f>
        <v>0</v>
      </c>
      <c r="H15" s="61">
        <f>SUMIF(H!$C$3:$C$110,'Dle služby'!B15,H!$E$3:$E$110)</f>
        <v>0</v>
      </c>
      <c r="I15" s="61">
        <f>SUMIF(J!$C$5:$C$107,'Dle služby'!B15,J!$E$5:$E$107)</f>
        <v>0</v>
      </c>
      <c r="J15" s="62">
        <f>SUMIF(K!$C$3:$C$98,'Dle služby'!B15,K!$E$3:$E$98)</f>
        <v>0</v>
      </c>
      <c r="K15" s="61">
        <f>SUMIF(L!$C$3:$C$99,'Dle služby'!B15,L!$E$3:$E$99)</f>
        <v>4</v>
      </c>
      <c r="L15" s="61">
        <f>SUMIF(M!$C$3:$C$101,'Dle služby'!B15,M!$E$3:$E$101)</f>
        <v>10</v>
      </c>
      <c r="M15" s="61">
        <f>SUMIF(P!$C$3:$C$99,'Dle služby'!B15,P!$E$3:$E$99)</f>
        <v>0</v>
      </c>
      <c r="N15" s="61">
        <f>SUMIF(S!$C$3:$C$116,'Dle služby'!B15,S!$E$3:$E$116)</f>
        <v>0</v>
      </c>
      <c r="O15" s="61">
        <f>SUMIF(T!$C$3:$C$127,'Dle služby'!B15,T!$E$3:$E$127)</f>
        <v>0</v>
      </c>
      <c r="P15" s="61">
        <f>SUMIF(U!$C$3:$C$103,'Dle služby'!B15,U!$E$3:$E$103)</f>
        <v>0</v>
      </c>
      <c r="Q15" s="63">
        <f>SUMIF(Z!$C$3:$C$102,'Dle služby'!B15,Z!$E$3:$E$102)</f>
        <v>0</v>
      </c>
      <c r="R15" s="64">
        <f t="shared" si="0"/>
        <v>26</v>
      </c>
      <c r="Y15" s="5"/>
      <c r="Z15" s="6"/>
      <c r="AA15" s="6"/>
    </row>
    <row r="16" spans="2:27" ht="15.75" thickBot="1" x14ac:dyDescent="0.3">
      <c r="B16" s="160"/>
      <c r="C16" s="16" t="s">
        <v>36</v>
      </c>
      <c r="D16" s="65">
        <f>SUMIF(A!$C$3:$C$100,'Dle služby'!B15,A!$F$3:$F$100)</f>
        <v>6</v>
      </c>
      <c r="E16" s="66">
        <f>SUMIF(B!$C$3:$C$100,'Dle služby'!B15,B!$F$3:$F$100)</f>
        <v>2</v>
      </c>
      <c r="F16" s="41">
        <f>SUMIF('C'!$C$3:$C$98,'Dle služby'!C15,'C'!$F$3:$F$98)</f>
        <v>0</v>
      </c>
      <c r="G16" s="65">
        <f>SUMIF(E!$C$3:$C$103,'Dle služby'!B15,E!$F$3:$F$103)</f>
        <v>0</v>
      </c>
      <c r="H16" s="66">
        <f>SUMIF(H!$C$3:$C$110,'Dle služby'!B15,H!$F$3:$F$110)</f>
        <v>0</v>
      </c>
      <c r="I16" s="65">
        <f>SUMIF(J!$C$5:$C$107,'Dle služby'!B15,J!$F$5:$F$107)</f>
        <v>0</v>
      </c>
      <c r="J16" s="67">
        <f>SUMIF(K!$C$3:$C$98,'Dle služby'!B15,K!$F$3:$F$98)</f>
        <v>0</v>
      </c>
      <c r="K16" s="65">
        <f>SUMIF(L!$C$3:$C$99,'Dle služby'!B15,L!$F$3:$F$99)</f>
        <v>3</v>
      </c>
      <c r="L16" s="65">
        <f>SUMIF(M!$C$3:$C$101,'Dle služby'!B15,M!$F$3:$F$101)</f>
        <v>10</v>
      </c>
      <c r="M16" s="66">
        <f>SUMIF(P!$C$3:$C$99,'Dle služby'!B15,P!$F$3:$F$99)</f>
        <v>0</v>
      </c>
      <c r="N16" s="66">
        <f>SUMIF(S!$C$3:$C$116,'Dle služby'!B15,S!$F$3:$F$116)</f>
        <v>0</v>
      </c>
      <c r="O16" s="66">
        <f>SUMIF(T!$C$3:$C$127,'Dle služby'!B15,T!$F$3:$F$127)</f>
        <v>0</v>
      </c>
      <c r="P16" s="68">
        <f>SUMIF(U!$C$3:$C$103,'Dle služby'!B15,U!$F$3:$F$103)</f>
        <v>0</v>
      </c>
      <c r="Q16" s="69">
        <f>SUMIF(Z!$C$3:$C$102,'Dle služby'!B15,Z!$F$3:$F$102)</f>
        <v>0</v>
      </c>
      <c r="R16" s="70">
        <f t="shared" si="0"/>
        <v>21</v>
      </c>
      <c r="Y16" s="5"/>
      <c r="Z16" s="6"/>
      <c r="AA16" s="6"/>
    </row>
    <row r="17" spans="2:27" s="13" customFormat="1" ht="15" customHeight="1" x14ac:dyDescent="0.25">
      <c r="B17" s="159" t="s">
        <v>106</v>
      </c>
      <c r="C17" s="14" t="s">
        <v>38</v>
      </c>
      <c r="D17" s="61">
        <f>SUMIF(A!$C$3:$C$100,'Dle služby'!B17,A!$E$3:$E$100)</f>
        <v>0</v>
      </c>
      <c r="E17" s="61">
        <f>SUMIF(B!$C$3:$C$100,'Dle služby'!B17:B18,B!$E$3:$E$100)</f>
        <v>0</v>
      </c>
      <c r="F17" s="62">
        <f>SUMIF('C'!$C$3:$C$98,'Dle služby'!C17:C18,'C'!$E$3:$E$98)</f>
        <v>0</v>
      </c>
      <c r="G17" s="61">
        <f>SUMIF(E!$C$3:$C$103,'Dle služby'!B17,E!$E$3:$E$103)</f>
        <v>0</v>
      </c>
      <c r="H17" s="61">
        <f>SUMIF(H!$C$3:$C$110,'Dle služby'!B17,H!$E$3:$E$110)</f>
        <v>0</v>
      </c>
      <c r="I17" s="61">
        <f>SUMIF(J!$C$5:$C$107,'Dle služby'!B17,J!$E$5:$E$107)</f>
        <v>0</v>
      </c>
      <c r="J17" s="62">
        <f>SUMIF(K!$C$3:$C$98,'Dle služby'!B17,K!$E$3:$E$98)</f>
        <v>0</v>
      </c>
      <c r="K17" s="61">
        <f>SUMIF(L!$C$3:$C$99,'Dle služby'!B17,L!$E$3:$E$99)</f>
        <v>0</v>
      </c>
      <c r="L17" s="61">
        <f>SUMIF(M!$C$3:$C$101,'Dle služby'!B17,M!$E$3:$E$101)</f>
        <v>0</v>
      </c>
      <c r="M17" s="61">
        <f>SUMIF(P!$C$3:$C$99,'Dle služby'!B17,P!$E$3:$E$99)</f>
        <v>0</v>
      </c>
      <c r="N17" s="61">
        <f>SUMIF(S!$C$3:$C$116,'Dle služby'!B17,S!$E$3:$E$116)</f>
        <v>0</v>
      </c>
      <c r="O17" s="61">
        <f>SUMIF(T!$C$3:$C$127,'Dle služby'!B17,T!$E$3:$E$127)</f>
        <v>1</v>
      </c>
      <c r="P17" s="61">
        <f>SUMIF(U!$C$3:$C$103,'Dle služby'!B17,U!$E$3:$E$103)</f>
        <v>0</v>
      </c>
      <c r="Q17" s="63">
        <f>SUMIF(Z!$C$3:$C$102,'Dle služby'!B17,Z!$E$3:$E$102)</f>
        <v>0</v>
      </c>
      <c r="R17" s="64">
        <f t="shared" ref="R17:R18" si="1">SUM(D17:Q17)</f>
        <v>1</v>
      </c>
      <c r="Y17" s="7"/>
      <c r="Z17" s="4"/>
      <c r="AA17" s="4"/>
    </row>
    <row r="18" spans="2:27" s="13" customFormat="1" ht="15.75" thickBot="1" x14ac:dyDescent="0.3">
      <c r="B18" s="160"/>
      <c r="C18" s="16" t="s">
        <v>36</v>
      </c>
      <c r="D18" s="65">
        <f>SUMIF(A!$C$3:$C$100,'Dle služby'!B17,A!$F$3:$F$100)</f>
        <v>0</v>
      </c>
      <c r="E18" s="66">
        <f>SUMIF(B!$C$3:$C$100,'Dle služby'!B17,B!$F$3:$F$100)</f>
        <v>0</v>
      </c>
      <c r="F18" s="41">
        <f>SUMIF('C'!$C$3:$C$98,'Dle služby'!C17,'C'!$F$3:$F$98)</f>
        <v>0</v>
      </c>
      <c r="G18" s="65">
        <f>SUMIF(E!$C$3:$C$103,'Dle služby'!B17,E!$F$3:$F$103)</f>
        <v>0</v>
      </c>
      <c r="H18" s="66">
        <f>SUMIF(H!$C$3:$C$110,'Dle služby'!B17,H!$F$3:$F$110)</f>
        <v>0</v>
      </c>
      <c r="I18" s="65">
        <f>SUMIF(J!$C$5:$C$107,'Dle služby'!B17,J!$F$5:$F$107)</f>
        <v>0</v>
      </c>
      <c r="J18" s="67">
        <f>SUMIF(K!$C$3:$C$98,'Dle služby'!B17,K!$F$3:$F$98)</f>
        <v>0</v>
      </c>
      <c r="K18" s="65">
        <f>SUMIF(L!$C$3:$C$99,'Dle služby'!B17,L!$F$3:$F$99)</f>
        <v>0</v>
      </c>
      <c r="L18" s="65">
        <f>SUMIF(M!$C$3:$C$101,'Dle služby'!B17,M!$F$3:$F$101)</f>
        <v>0</v>
      </c>
      <c r="M18" s="66">
        <f>SUMIF(P!$C$3:$C$99,'Dle služby'!B17,P!$F$3:$F$99)</f>
        <v>0</v>
      </c>
      <c r="N18" s="66">
        <f>SUMIF(S!$C$3:$C$116,'Dle služby'!B17,S!$F$3:$F$116)</f>
        <v>0</v>
      </c>
      <c r="O18" s="66">
        <f>SUMIF(T!$C$3:$C$127,'Dle služby'!B17,T!$F$3:$F$127)</f>
        <v>1</v>
      </c>
      <c r="P18" s="68">
        <f>SUMIF(U!$C$3:$C$103,'Dle služby'!B17,U!$F$3:$F$103)</f>
        <v>0</v>
      </c>
      <c r="Q18" s="69">
        <f>SUMIF(Z!$C$3:$C$102,'Dle služby'!B17,Z!$F$3:$F$102)</f>
        <v>0</v>
      </c>
      <c r="R18" s="70">
        <f t="shared" si="1"/>
        <v>1</v>
      </c>
      <c r="Y18" s="7"/>
      <c r="Z18" s="4"/>
      <c r="AA18" s="4"/>
    </row>
    <row r="19" spans="2:27" ht="15" customHeight="1" x14ac:dyDescent="0.25">
      <c r="B19" s="159" t="s">
        <v>23</v>
      </c>
      <c r="C19" s="14" t="s">
        <v>38</v>
      </c>
      <c r="D19" s="61">
        <f>SUMIF(A!$C$3:$C$100,'Dle služby'!B19,A!$E$3:$E$100)</f>
        <v>0</v>
      </c>
      <c r="E19" s="61">
        <f>SUMIF(B!$C$3:$C$100,'Dle služby'!B19:B20,B!$E$3:$E$100)</f>
        <v>0</v>
      </c>
      <c r="F19" s="62">
        <f>SUMIF('C'!$C$3:$C$98,'Dle služby'!C19:C20,'C'!$E$3:$E$98)</f>
        <v>0</v>
      </c>
      <c r="G19" s="61">
        <f>SUMIF(E!$C$3:$C$103,'Dle služby'!B19,E!$E$3:$E$103)</f>
        <v>0</v>
      </c>
      <c r="H19" s="61">
        <f>SUMIF(H!$C$3:$C$110,'Dle služby'!B19,H!$E$3:$E$110)</f>
        <v>0</v>
      </c>
      <c r="I19" s="61">
        <f>SUMIF(J!$C$5:$C$107,'Dle služby'!B19,J!$E$5:$E$107)</f>
        <v>0</v>
      </c>
      <c r="J19" s="62">
        <f>SUMIF(K!$C$3:$C$98,'Dle služby'!B19,K!$E$3:$E$98)</f>
        <v>0</v>
      </c>
      <c r="K19" s="61">
        <f>SUMIF(L!$C$3:$C$99,'Dle služby'!B19,L!$E$3:$E$99)</f>
        <v>0</v>
      </c>
      <c r="L19" s="61">
        <f>SUMIF(M!$C$3:$C$101,'Dle služby'!B19,M!$E$3:$E$101)</f>
        <v>0</v>
      </c>
      <c r="M19" s="61">
        <f>SUMIF(P!$C$3:$C$99,'Dle služby'!B19,P!$E$3:$E$99)</f>
        <v>0</v>
      </c>
      <c r="N19" s="61">
        <f>SUMIF(S!$C$3:$C$116,'Dle služby'!B19,S!$E$3:$E$116)</f>
        <v>0</v>
      </c>
      <c r="O19" s="61">
        <f>SUMIF(T!$C$3:$C$127,'Dle služby'!B19,T!$E$3:$E$127)</f>
        <v>0</v>
      </c>
      <c r="P19" s="61">
        <f>SUMIF(U!$C$3:$C$103,'Dle služby'!B19,U!$E$3:$E$103)</f>
        <v>0</v>
      </c>
      <c r="Q19" s="63">
        <f>SUMIF(Z!$C$3:$C$102,'Dle služby'!B19,Z!$E$3:$E$102)</f>
        <v>0</v>
      </c>
      <c r="R19" s="64">
        <f t="shared" si="0"/>
        <v>0</v>
      </c>
      <c r="Y19" s="7"/>
      <c r="Z19" s="4"/>
      <c r="AA19" s="4"/>
    </row>
    <row r="20" spans="2:27" ht="15.75" thickBot="1" x14ac:dyDescent="0.3">
      <c r="B20" s="160"/>
      <c r="C20" s="16" t="s">
        <v>36</v>
      </c>
      <c r="D20" s="65">
        <f>SUMIF(A!$C$3:$C$100,'Dle služby'!B19,A!$F$3:$F$100)</f>
        <v>0</v>
      </c>
      <c r="E20" s="66">
        <f>SUMIF(B!$C$3:$C$100,'Dle služby'!B19,B!$F$3:$F$100)</f>
        <v>0</v>
      </c>
      <c r="F20" s="41">
        <f>SUMIF('C'!$C$3:$C$98,'Dle služby'!C19,'C'!$F$3:$F$98)</f>
        <v>0</v>
      </c>
      <c r="G20" s="65">
        <f>SUMIF(E!$C$3:$C$103,'Dle služby'!B19,E!$F$3:$F$103)</f>
        <v>0</v>
      </c>
      <c r="H20" s="66">
        <f>SUMIF(H!$C$3:$C$110,'Dle služby'!B19,H!$F$3:$F$110)</f>
        <v>0</v>
      </c>
      <c r="I20" s="65">
        <f>SUMIF(J!$C$5:$C$107,'Dle služby'!B19,J!$F$5:$F$107)</f>
        <v>0</v>
      </c>
      <c r="J20" s="67">
        <f>SUMIF(K!$C$3:$C$98,'Dle služby'!B19,K!$F$3:$F$98)</f>
        <v>0</v>
      </c>
      <c r="K20" s="65">
        <f>SUMIF(L!$C$3:$C$99,'Dle služby'!B19,L!$F$3:$F$99)</f>
        <v>0</v>
      </c>
      <c r="L20" s="65">
        <f>SUMIF(M!$C$3:$C$101,'Dle služby'!B19,M!$F$3:$F$101)</f>
        <v>0</v>
      </c>
      <c r="M20" s="66">
        <f>SUMIF(P!$C$3:$C$99,'Dle služby'!B19,P!$F$3:$F$99)</f>
        <v>0</v>
      </c>
      <c r="N20" s="66">
        <f>SUMIF(S!$C$3:$C$116,'Dle služby'!B19,S!$F$3:$F$116)</f>
        <v>0</v>
      </c>
      <c r="O20" s="66">
        <f>SUMIF(T!$C$3:$C$127,'Dle služby'!B19,T!$F$3:$F$127)</f>
        <v>0</v>
      </c>
      <c r="P20" s="68">
        <f>SUMIF(U!$C$3:$C$103,'Dle služby'!B19,U!$F$3:$F$103)</f>
        <v>0</v>
      </c>
      <c r="Q20" s="69">
        <f>SUMIF(Z!$C$3:$C$102,'Dle služby'!B19,Z!$F$3:$F$102)</f>
        <v>0</v>
      </c>
      <c r="R20" s="70">
        <f t="shared" si="0"/>
        <v>0</v>
      </c>
      <c r="Y20" s="7"/>
      <c r="Z20" s="4"/>
      <c r="AA20" s="4"/>
    </row>
    <row r="21" spans="2:27" x14ac:dyDescent="0.25">
      <c r="B21" s="159" t="s">
        <v>25</v>
      </c>
      <c r="C21" s="14" t="s">
        <v>38</v>
      </c>
      <c r="D21" s="61">
        <f>SUMIF(A!$C$3:$C$100,'Dle služby'!B21,A!$E$3:$E$100)</f>
        <v>0</v>
      </c>
      <c r="E21" s="61">
        <f>SUMIF(B!$C$3:$C$100,'Dle služby'!B21:B22,B!$E$3:$E$100)</f>
        <v>0</v>
      </c>
      <c r="F21" s="62">
        <f>SUMIF('C'!$C$3:$C$98,'Dle služby'!C21:C22,'C'!$E$3:$E$98)</f>
        <v>0</v>
      </c>
      <c r="G21" s="61">
        <f>SUMIF(E!$C$3:$C$103,'Dle služby'!B21,E!$E$3:$E$103)</f>
        <v>0</v>
      </c>
      <c r="H21" s="61">
        <f>SUMIF(H!$C$3:$C$110,'Dle služby'!B21,H!$E$3:$E$110)</f>
        <v>0</v>
      </c>
      <c r="I21" s="61">
        <f>SUMIF(J!$C$5:$C$107,'Dle služby'!B21,J!$E$5:$E$107)</f>
        <v>0</v>
      </c>
      <c r="J21" s="62">
        <f>SUMIF(K!$C$3:$C$98,'Dle služby'!B21,K!$E$3:$E$98)</f>
        <v>0</v>
      </c>
      <c r="K21" s="61">
        <f>SUMIF(L!$C$3:$C$99,'Dle služby'!B21,L!$E$3:$E$99)</f>
        <v>0</v>
      </c>
      <c r="L21" s="61">
        <f>SUMIF(M!$C$3:$C$101,'Dle služby'!B21,M!$E$3:$E$101)</f>
        <v>0</v>
      </c>
      <c r="M21" s="61">
        <f>SUMIF(P!$C$3:$C$99,'Dle služby'!B21,P!$E$3:$E$99)</f>
        <v>0</v>
      </c>
      <c r="N21" s="61">
        <f>SUMIF(S!$C$3:$C$116,'Dle služby'!B21,S!$E$3:$E$116)</f>
        <v>3</v>
      </c>
      <c r="O21" s="61">
        <f>SUMIF(T!$C$3:$C$127,'Dle služby'!B21,T!$E$3:$E$127)</f>
        <v>0</v>
      </c>
      <c r="P21" s="61">
        <f>SUMIF(U!$C$3:$C$103,'Dle služby'!B21,U!$E$3:$E$103)</f>
        <v>0</v>
      </c>
      <c r="Q21" s="63">
        <f>SUMIF(Z!$C$3:$C$102,'Dle služby'!B21,Z!$E$3:$E$102)</f>
        <v>0</v>
      </c>
      <c r="R21" s="64">
        <f t="shared" si="0"/>
        <v>3</v>
      </c>
      <c r="Y21" s="7"/>
      <c r="Z21" s="4"/>
      <c r="AA21" s="4"/>
    </row>
    <row r="22" spans="2:27" ht="15.75" thickBot="1" x14ac:dyDescent="0.3">
      <c r="B22" s="160"/>
      <c r="C22" s="16" t="s">
        <v>36</v>
      </c>
      <c r="D22" s="65">
        <f>SUMIF(A!$C$3:$C$100,'Dle služby'!B21,A!$F$3:$F$100)</f>
        <v>0</v>
      </c>
      <c r="E22" s="66">
        <f>SUMIF(B!$C$3:$C$100,'Dle služby'!B21,B!$F$3:$F$100)</f>
        <v>0</v>
      </c>
      <c r="F22" s="41">
        <f>SUMIF('C'!$C$3:$C$98,'Dle služby'!C21,'C'!$F$3:$F$98)</f>
        <v>0</v>
      </c>
      <c r="G22" s="65">
        <f>SUMIF(E!$C$3:$C$103,'Dle služby'!B21,E!$F$3:$F$103)</f>
        <v>0</v>
      </c>
      <c r="H22" s="66">
        <f>SUMIF(H!$C$3:$C$110,'Dle služby'!B21,H!$F$3:$F$110)</f>
        <v>0</v>
      </c>
      <c r="I22" s="65">
        <f>SUMIF(J!$C$5:$C$107,'Dle služby'!B21,J!$F$5:$F$107)</f>
        <v>0</v>
      </c>
      <c r="J22" s="67">
        <f>SUMIF(K!$C$3:$C$98,'Dle služby'!B21,K!$F$3:$F$98)</f>
        <v>0</v>
      </c>
      <c r="K22" s="65">
        <f>SUMIF(L!$C$3:$C$99,'Dle služby'!B21,L!$F$3:$F$99)</f>
        <v>0</v>
      </c>
      <c r="L22" s="65">
        <f>SUMIF(M!$C$3:$C$101,'Dle služby'!B21,M!$F$3:$F$101)</f>
        <v>0</v>
      </c>
      <c r="M22" s="66">
        <f>SUMIF(P!$C$3:$C$99,'Dle služby'!B21,P!$F$3:$F$99)</f>
        <v>0</v>
      </c>
      <c r="N22" s="66">
        <f>SUMIF(S!$C$3:$C$116,'Dle služby'!B21,S!$F$3:$F$116)</f>
        <v>0</v>
      </c>
      <c r="O22" s="66">
        <f>SUMIF(T!$C$3:$C$127,'Dle služby'!B21,T!$F$3:$F$127)</f>
        <v>0</v>
      </c>
      <c r="P22" s="68">
        <f>SUMIF(U!$C$3:$C$103,'Dle služby'!B21,U!$F$3:$F$103)</f>
        <v>0</v>
      </c>
      <c r="Q22" s="69">
        <f>SUMIF(Z!$C$3:$C$102,'Dle služby'!B21,Z!$F$3:$F$102)</f>
        <v>0</v>
      </c>
      <c r="R22" s="70">
        <f t="shared" si="0"/>
        <v>0</v>
      </c>
      <c r="Y22" s="7"/>
      <c r="Z22" s="4"/>
      <c r="AA22" s="4"/>
    </row>
    <row r="23" spans="2:27" x14ac:dyDescent="0.25">
      <c r="B23" s="159" t="s">
        <v>17</v>
      </c>
      <c r="C23" s="14" t="s">
        <v>38</v>
      </c>
      <c r="D23" s="61">
        <f>SUMIF(A!$C$3:$C$100,'Dle služby'!B23,A!$E$3:$E$100)</f>
        <v>6</v>
      </c>
      <c r="E23" s="61">
        <f>SUMIF(B!$C$3:$C$100,'Dle služby'!B23:B24,B!$E$3:$E$100)</f>
        <v>4</v>
      </c>
      <c r="F23" s="62">
        <f>SUMIF('C'!$C$3:$C$98,'Dle služby'!C23:C24,'C'!$E$3:$E$98)</f>
        <v>0</v>
      </c>
      <c r="G23" s="61">
        <f>SUMIF(E!$C$3:$C$103,'Dle služby'!B23,E!$E$3:$E$103)</f>
        <v>0</v>
      </c>
      <c r="H23" s="61">
        <f>SUMIF(H!$C$3:$C$110,'Dle služby'!B23,H!$E$3:$E$110)</f>
        <v>0</v>
      </c>
      <c r="I23" s="61">
        <f>SUMIF(J!$C$5:$C$107,'Dle služby'!B23,J!$E$5:$E$107)</f>
        <v>0</v>
      </c>
      <c r="J23" s="62">
        <f>SUMIF(K!$C$3:$C$98,'Dle služby'!B23,K!$E$3:$E$98)</f>
        <v>0</v>
      </c>
      <c r="K23" s="61">
        <f>SUMIF(L!$C$3:$C$99,'Dle služby'!B23,L!$E$3:$E$99)</f>
        <v>0</v>
      </c>
      <c r="L23" s="61">
        <f>SUMIF(M!$C$3:$C$101,'Dle služby'!B23,M!$E$3:$E$101)</f>
        <v>1</v>
      </c>
      <c r="M23" s="61">
        <f>SUMIF(P!$C$3:$C$99,'Dle služby'!B23,P!$E$3:$E$99)</f>
        <v>0</v>
      </c>
      <c r="N23" s="61">
        <f>SUMIF(S!$C$3:$C$116,'Dle služby'!B23,S!$E$3:$E$116)</f>
        <v>2</v>
      </c>
      <c r="O23" s="61">
        <f>SUMIF(T!$C$3:$C$127,'Dle služby'!B23,T!$E$3:$E$127)</f>
        <v>1</v>
      </c>
      <c r="P23" s="61">
        <f>SUMIF(U!$C$3:$C$103,'Dle služby'!B23,U!$E$3:$E$103)</f>
        <v>0</v>
      </c>
      <c r="Q23" s="63">
        <f>SUMIF(Z!$C$3:$C$102,'Dle služby'!B23,Z!$E$3:$E$102)</f>
        <v>0</v>
      </c>
      <c r="R23" s="64">
        <f t="shared" si="0"/>
        <v>14</v>
      </c>
      <c r="Y23" s="7"/>
      <c r="Z23" s="4"/>
      <c r="AA23" s="4"/>
    </row>
    <row r="24" spans="2:27" ht="15.75" thickBot="1" x14ac:dyDescent="0.3">
      <c r="B24" s="160"/>
      <c r="C24" s="16" t="s">
        <v>36</v>
      </c>
      <c r="D24" s="65">
        <f>SUMIF(A!$C$3:$C$100,'Dle služby'!B23,A!$F$3:$F$100)</f>
        <v>6</v>
      </c>
      <c r="E24" s="66">
        <f>SUMIF(B!$C$3:$C$100,'Dle služby'!B23,B!$F$3:$F$100)</f>
        <v>2</v>
      </c>
      <c r="F24" s="41">
        <f>SUMIF('C'!$C$3:$C$98,'Dle služby'!C23,'C'!$F$3:$F$98)</f>
        <v>0</v>
      </c>
      <c r="G24" s="65">
        <f>SUMIF(E!$C$3:$C$103,'Dle služby'!B23,E!$F$3:$F$103)</f>
        <v>0</v>
      </c>
      <c r="H24" s="66">
        <f>SUMIF(H!$C$3:$C$110,'Dle služby'!B23,H!$F$3:$F$110)</f>
        <v>0</v>
      </c>
      <c r="I24" s="65">
        <f>SUMIF(J!$C$5:$C$107,'Dle služby'!B23,J!$F$5:$F$107)</f>
        <v>0</v>
      </c>
      <c r="J24" s="67">
        <f>SUMIF(K!$C$3:$C$98,'Dle služby'!B23,K!$F$3:$F$98)</f>
        <v>0</v>
      </c>
      <c r="K24" s="65">
        <f>SUMIF(L!$C$3:$C$99,'Dle služby'!B23,L!$F$3:$F$99)</f>
        <v>0</v>
      </c>
      <c r="L24" s="65">
        <f>SUMIF(M!$C$3:$C$101,'Dle služby'!B23,M!$F$3:$F$101)</f>
        <v>1</v>
      </c>
      <c r="M24" s="66">
        <f>SUMIF(P!$C$3:$C$99,'Dle služby'!B23,P!$F$3:$F$99)</f>
        <v>0</v>
      </c>
      <c r="N24" s="66">
        <f>SUMIF(S!$C$3:$C$116,'Dle služby'!B23,S!$F$3:$F$116)</f>
        <v>2</v>
      </c>
      <c r="O24" s="66">
        <f>SUMIF(T!$C$3:$C$127,'Dle služby'!B23,T!$F$3:$F$127)</f>
        <v>1</v>
      </c>
      <c r="P24" s="68">
        <f>SUMIF(U!$C$3:$C$103,'Dle služby'!B23,U!$F$3:$F$103)</f>
        <v>0</v>
      </c>
      <c r="Q24" s="69">
        <f>SUMIF(Z!$C$3:$C$102,'Dle služby'!B23,Z!$F$3:$F$102)</f>
        <v>0</v>
      </c>
      <c r="R24" s="70">
        <f t="shared" si="0"/>
        <v>12</v>
      </c>
      <c r="Y24" s="7"/>
      <c r="Z24" s="4"/>
      <c r="AA24" s="4"/>
    </row>
    <row r="25" spans="2:27" x14ac:dyDescent="0.25">
      <c r="B25" s="159" t="s">
        <v>34</v>
      </c>
      <c r="C25" s="14" t="s">
        <v>38</v>
      </c>
      <c r="D25" s="61">
        <f>SUMIF(A!$C$3:$C$100,'Dle služby'!B25,A!$E$3:$E$100)</f>
        <v>0</v>
      </c>
      <c r="E25" s="61">
        <f>SUMIF(B!$C$3:$C$100,'Dle služby'!B25:B26,B!$E$3:$E$100)</f>
        <v>0</v>
      </c>
      <c r="F25" s="62">
        <f>SUMIF('C'!$C$3:$C$98,'Dle služby'!C25:C26,'C'!$E$3:$E$98)</f>
        <v>0</v>
      </c>
      <c r="G25" s="61">
        <f>SUMIF(E!$C$3:$C$103,'Dle služby'!B25,E!$E$3:$E$103)</f>
        <v>0</v>
      </c>
      <c r="H25" s="61">
        <f>SUMIF(H!$C$3:$C$110,'Dle služby'!B25,H!$E$3:$E$110)</f>
        <v>0</v>
      </c>
      <c r="I25" s="61">
        <f>SUMIF(J!$C$5:$C$107,'Dle služby'!B25,J!$E$5:$E$107)</f>
        <v>0</v>
      </c>
      <c r="J25" s="62">
        <f>SUMIF(K!$C$3:$C$98,'Dle služby'!B25,K!$E$3:$E$98)</f>
        <v>0</v>
      </c>
      <c r="K25" s="61">
        <f>SUMIF(L!$C$3:$C$99,'Dle služby'!B25,L!$E$3:$E$99)</f>
        <v>0</v>
      </c>
      <c r="L25" s="61">
        <f>SUMIF(M!$C$3:$C$101,'Dle služby'!B25,M!$E$3:$E$101)</f>
        <v>0</v>
      </c>
      <c r="M25" s="61">
        <f>SUMIF(P!$C$3:$C$99,'Dle služby'!B25,P!$E$3:$E$99)</f>
        <v>0</v>
      </c>
      <c r="N25" s="61">
        <f>SUMIF(S!$C$3:$C$116,'Dle služby'!B25,S!$E$3:$E$116)</f>
        <v>2</v>
      </c>
      <c r="O25" s="61">
        <f>SUMIF(T!$C$3:$C$127,'Dle služby'!B25,T!$E$3:$E$127)</f>
        <v>0</v>
      </c>
      <c r="P25" s="61">
        <f>SUMIF(U!$C$3:$C$103,'Dle služby'!B25,U!$E$3:$E$103)</f>
        <v>0</v>
      </c>
      <c r="Q25" s="63">
        <f>SUMIF(Z!$C$3:$C$102,'Dle služby'!B25,Z!$E$3:$E$102)</f>
        <v>0</v>
      </c>
      <c r="R25" s="64">
        <f t="shared" si="0"/>
        <v>2</v>
      </c>
      <c r="Y25" s="7"/>
      <c r="Z25" s="4"/>
      <c r="AA25" s="4"/>
    </row>
    <row r="26" spans="2:27" ht="15.75" thickBot="1" x14ac:dyDescent="0.3">
      <c r="B26" s="160"/>
      <c r="C26" s="16" t="s">
        <v>36</v>
      </c>
      <c r="D26" s="65">
        <f>SUMIF(A!$C$3:$C$100,'Dle služby'!B25,A!$F$3:$F$100)</f>
        <v>0</v>
      </c>
      <c r="E26" s="66">
        <f>SUMIF(B!$C$3:$C$100,'Dle služby'!B25,B!$F$3:$F$100)</f>
        <v>0</v>
      </c>
      <c r="F26" s="41">
        <f>SUMIF('C'!$C$3:$C$98,'Dle služby'!C25,'C'!$F$3:$F$98)</f>
        <v>0</v>
      </c>
      <c r="G26" s="65">
        <f>SUMIF(E!$C$3:$C$103,'Dle služby'!B25,E!$F$3:$F$103)</f>
        <v>0</v>
      </c>
      <c r="H26" s="66">
        <f>SUMIF(H!$C$3:$C$110,'Dle služby'!B25,H!$F$3:$F$110)</f>
        <v>0</v>
      </c>
      <c r="I26" s="65">
        <f>SUMIF(J!$C$5:$C$107,'Dle služby'!B25,J!$F$5:$F$107)</f>
        <v>0</v>
      </c>
      <c r="J26" s="67">
        <f>SUMIF(K!$C$3:$C$98,'Dle služby'!B25,K!$F$3:$F$98)</f>
        <v>0</v>
      </c>
      <c r="K26" s="65">
        <f>SUMIF(L!$C$3:$C$99,'Dle služby'!B25,L!$F$3:$F$99)</f>
        <v>0</v>
      </c>
      <c r="L26" s="65">
        <f>SUMIF(M!$C$3:$C$101,'Dle služby'!B25,M!$F$3:$F$101)</f>
        <v>0</v>
      </c>
      <c r="M26" s="66">
        <f>SUMIF(P!$C$3:$C$99,'Dle služby'!B25,P!$F$3:$F$99)</f>
        <v>0</v>
      </c>
      <c r="N26" s="66">
        <f>SUMIF(S!$C$3:$C$116,'Dle služby'!B25,S!$F$3:$F$116)</f>
        <v>0</v>
      </c>
      <c r="O26" s="66">
        <f>SUMIF(T!$C$3:$C$127,'Dle služby'!B25,T!$F$3:$F$127)</f>
        <v>0</v>
      </c>
      <c r="P26" s="68">
        <f>SUMIF(U!$C$3:$C$103,'Dle služby'!B25,U!$F$3:$F$103)</f>
        <v>0</v>
      </c>
      <c r="Q26" s="69">
        <f>SUMIF(Z!$C$3:$C$102,'Dle služby'!B25,Z!$F$3:$F$102)</f>
        <v>0</v>
      </c>
      <c r="R26" s="70">
        <f t="shared" si="0"/>
        <v>0</v>
      </c>
      <c r="Y26" s="7"/>
      <c r="Z26" s="4"/>
      <c r="AA26" s="4"/>
    </row>
    <row r="27" spans="2:27" x14ac:dyDescent="0.25">
      <c r="B27" s="159" t="s">
        <v>21</v>
      </c>
      <c r="C27" s="14" t="s">
        <v>38</v>
      </c>
      <c r="D27" s="61">
        <f>SUMIF(A!$C$3:$C$100,'Dle služby'!B27,A!$E$3:$E$100)</f>
        <v>4</v>
      </c>
      <c r="E27" s="61">
        <f>SUMIF(B!$C$3:$C$100,'Dle služby'!B27:B28,B!$E$3:$E$100)</f>
        <v>0</v>
      </c>
      <c r="F27" s="62">
        <f>SUMIF('C'!$C$3:$C$98,'Dle služby'!C27:C28,'C'!$E$3:$E$98)</f>
        <v>0</v>
      </c>
      <c r="G27" s="61">
        <f>SUMIF(E!$C$3:$C$103,'Dle služby'!B27,E!$E$3:$E$103)</f>
        <v>2</v>
      </c>
      <c r="H27" s="61">
        <f>SUMIF(H!$C$3:$C$110,'Dle služby'!B27,H!$E$3:$E$110)</f>
        <v>16</v>
      </c>
      <c r="I27" s="61">
        <f>SUMIF(J!$C$5:$C$107,'Dle služby'!B27,J!$E$5:$E$107)</f>
        <v>0</v>
      </c>
      <c r="J27" s="62">
        <f>SUMIF(K!$C$3:$C$98,'Dle služby'!B27,K!$E$3:$E$98)</f>
        <v>0</v>
      </c>
      <c r="K27" s="61">
        <f>SUMIF(L!$C$3:$C$99,'Dle služby'!B27,L!$E$3:$E$99)</f>
        <v>0</v>
      </c>
      <c r="L27" s="61">
        <f>SUMIF(M!$C$3:$C$101,'Dle služby'!B27,M!$E$3:$E$101)</f>
        <v>52</v>
      </c>
      <c r="M27" s="61">
        <f>SUMIF(P!$C$3:$C$99,'Dle služby'!B27,P!$E$3:$E$99)</f>
        <v>0</v>
      </c>
      <c r="N27" s="61">
        <f>SUMIF(S!$C$3:$C$116,'Dle služby'!B27,S!$E$3:$E$116)</f>
        <v>1</v>
      </c>
      <c r="O27" s="61">
        <f>SUMIF(T!$C$3:$C$127,'Dle služby'!B27,T!$E$3:$E$127)</f>
        <v>0</v>
      </c>
      <c r="P27" s="61">
        <f>SUMIF(U!$C$3:$C$103,'Dle služby'!B27,U!$E$3:$E$103)</f>
        <v>0</v>
      </c>
      <c r="Q27" s="63">
        <f>SUMIF(Z!$C$3:$C$102,'Dle služby'!B27,Z!$E$3:$E$102)</f>
        <v>1</v>
      </c>
      <c r="R27" s="64">
        <f t="shared" si="0"/>
        <v>76</v>
      </c>
      <c r="Y27" s="7"/>
      <c r="Z27" s="4"/>
      <c r="AA27" s="4"/>
    </row>
    <row r="28" spans="2:27" ht="15.75" thickBot="1" x14ac:dyDescent="0.3">
      <c r="B28" s="160"/>
      <c r="C28" s="16" t="s">
        <v>36</v>
      </c>
      <c r="D28" s="65">
        <f>SUMIF(A!$C$3:$C$100,'Dle služby'!B27,A!$F$3:$F$100)</f>
        <v>2</v>
      </c>
      <c r="E28" s="66">
        <f>SUMIF(B!$C$3:$C$100,'Dle služby'!B27,B!$F$3:$F$100)</f>
        <v>0</v>
      </c>
      <c r="F28" s="41">
        <f>SUMIF('C'!$C$3:$C$98,'Dle služby'!C27,'C'!$F$3:$F$98)</f>
        <v>0</v>
      </c>
      <c r="G28" s="65">
        <f>SUMIF(E!$C$3:$C$103,'Dle služby'!B27,E!$F$3:$F$103)</f>
        <v>1</v>
      </c>
      <c r="H28" s="66">
        <f>SUMIF(H!$C$3:$C$110,'Dle služby'!B27,H!$F$3:$F$110)</f>
        <v>8</v>
      </c>
      <c r="I28" s="65">
        <f>SUMIF(J!$C$5:$C$107,'Dle služby'!B27,J!$F$5:$F$107)</f>
        <v>0</v>
      </c>
      <c r="J28" s="67">
        <f>SUMIF(K!$C$3:$C$98,'Dle služby'!B27,K!$F$3:$F$98)</f>
        <v>0</v>
      </c>
      <c r="K28" s="65">
        <f>SUMIF(L!$C$3:$C$99,'Dle služby'!B27,L!$F$3:$F$99)</f>
        <v>0</v>
      </c>
      <c r="L28" s="65">
        <f>SUMIF(M!$C$3:$C$101,'Dle služby'!B27,M!$F$3:$F$101)</f>
        <v>53</v>
      </c>
      <c r="M28" s="66">
        <f>SUMIF(P!$C$3:$C$99,'Dle služby'!B27,P!$F$3:$F$99)</f>
        <v>0</v>
      </c>
      <c r="N28" s="66">
        <f>SUMIF(S!$C$3:$C$116,'Dle služby'!B27,S!$F$3:$F$116)</f>
        <v>1</v>
      </c>
      <c r="O28" s="66">
        <f>SUMIF(T!$C$3:$C$127,'Dle služby'!B27,T!$F$3:$F$127)</f>
        <v>0</v>
      </c>
      <c r="P28" s="68">
        <f>SUMIF(U!$C$3:$C$103,'Dle služby'!B27,U!$F$3:$F$103)</f>
        <v>0</v>
      </c>
      <c r="Q28" s="69">
        <f>SUMIF(Z!$C$3:$C$102,'Dle služby'!B27,Z!$F$3:$F$102)</f>
        <v>1</v>
      </c>
      <c r="R28" s="70">
        <f t="shared" si="0"/>
        <v>66</v>
      </c>
      <c r="Y28" s="7"/>
      <c r="Z28" s="4"/>
      <c r="AA28" s="4"/>
    </row>
    <row r="29" spans="2:27" x14ac:dyDescent="0.25">
      <c r="B29" s="161" t="s">
        <v>19</v>
      </c>
      <c r="C29" s="14" t="s">
        <v>38</v>
      </c>
      <c r="D29" s="61">
        <f>SUMIF(A!$C$3:$C$100,'Dle služby'!B29,A!$E$3:$E$100)</f>
        <v>0</v>
      </c>
      <c r="E29" s="61">
        <f>SUMIF(B!$C$3:$C$100,'Dle služby'!B29:B30,B!$E$3:$E$100)</f>
        <v>0</v>
      </c>
      <c r="F29" s="62">
        <f>SUMIF('C'!$C$3:$C$98,'Dle služby'!C29:C30,'C'!$E$3:$E$98)</f>
        <v>0</v>
      </c>
      <c r="G29" s="61">
        <f>SUMIF(E!$C$3:$C$103,'Dle služby'!B29,E!$E$3:$E$103)</f>
        <v>0</v>
      </c>
      <c r="H29" s="61">
        <f>SUMIF(H!$C$3:$C$110,'Dle služby'!B29,H!$E$3:$E$110)</f>
        <v>0</v>
      </c>
      <c r="I29" s="61">
        <f>SUMIF(J!$C$5:$C$107,'Dle služby'!B29,J!$E$5:$E$107)</f>
        <v>0</v>
      </c>
      <c r="J29" s="62">
        <f>SUMIF(K!$C$3:$C$98,'Dle služby'!B29,K!$E$3:$E$98)</f>
        <v>0</v>
      </c>
      <c r="K29" s="61">
        <f>SUMIF(L!$C$3:$C$99,'Dle služby'!B29,L!$E$3:$E$99)</f>
        <v>0</v>
      </c>
      <c r="L29" s="61">
        <f>SUMIF(M!$C$3:$C$101,'Dle služby'!B29,M!$E$3:$E$101)</f>
        <v>0</v>
      </c>
      <c r="M29" s="61">
        <f>SUMIF(P!$C$3:$C$99,'Dle služby'!B29,P!$E$3:$E$99)</f>
        <v>0</v>
      </c>
      <c r="N29" s="61">
        <f>SUMIF(S!$C$3:$C$116,'Dle služby'!B29,S!$E$3:$E$116)</f>
        <v>0</v>
      </c>
      <c r="O29" s="61">
        <f>SUMIF(T!$C$3:$C$127,'Dle služby'!B29,T!$E$3:$E$127)</f>
        <v>0</v>
      </c>
      <c r="P29" s="61">
        <f>SUMIF(U!$C$3:$C$103,'Dle služby'!B29,U!$E$3:$E$103)</f>
        <v>0</v>
      </c>
      <c r="Q29" s="63">
        <f>SUMIF(Z!$C$3:$C$102,'Dle služby'!B29,Z!$E$3:$E$102)</f>
        <v>0</v>
      </c>
      <c r="R29" s="64">
        <f t="shared" si="0"/>
        <v>0</v>
      </c>
      <c r="Y29" s="7"/>
      <c r="Z29" s="4"/>
      <c r="AA29" s="4"/>
    </row>
    <row r="30" spans="2:27" ht="15.75" thickBot="1" x14ac:dyDescent="0.3">
      <c r="B30" s="162"/>
      <c r="C30" s="16" t="s">
        <v>36</v>
      </c>
      <c r="D30" s="65">
        <f>SUMIF(A!$C$3:$C$100,'Dle služby'!B29,A!$F$3:$F$100)</f>
        <v>0</v>
      </c>
      <c r="E30" s="66">
        <f>SUMIF(B!$C$3:$C$100,'Dle služby'!B29,B!$F$3:$F$100)</f>
        <v>0</v>
      </c>
      <c r="F30" s="41">
        <f>SUMIF('C'!$C$3:$C$98,'Dle služby'!C29,'C'!$F$3:$F$98)</f>
        <v>0</v>
      </c>
      <c r="G30" s="65">
        <f>SUMIF(E!$C$3:$C$103,'Dle služby'!B29,E!$F$3:$F$103)</f>
        <v>0</v>
      </c>
      <c r="H30" s="66">
        <f>SUMIF(H!$C$3:$C$110,'Dle služby'!B29,H!$F$3:$F$110)</f>
        <v>0</v>
      </c>
      <c r="I30" s="65">
        <f>SUMIF(J!$C$5:$C$107,'Dle služby'!B29,J!$F$5:$F$107)</f>
        <v>0</v>
      </c>
      <c r="J30" s="67">
        <f>SUMIF(K!$C$3:$C$98,'Dle služby'!B29,K!$F$3:$F$98)</f>
        <v>0</v>
      </c>
      <c r="K30" s="65">
        <f>SUMIF(L!$C$3:$C$99,'Dle služby'!B29,L!$F$3:$F$99)</f>
        <v>0</v>
      </c>
      <c r="L30" s="65">
        <f>SUMIF(M!$C$3:$C$101,'Dle služby'!B29,M!$F$3:$F$101)</f>
        <v>0</v>
      </c>
      <c r="M30" s="66">
        <f>SUMIF(P!$C$3:$C$99,'Dle služby'!B29,P!$F$3:$F$99)</f>
        <v>0</v>
      </c>
      <c r="N30" s="66">
        <f>SUMIF(S!$C$3:$C$116,'Dle služby'!B29,S!$F$3:$F$116)</f>
        <v>0</v>
      </c>
      <c r="O30" s="66">
        <f>SUMIF(T!$C$3:$C$127,'Dle služby'!B29,T!$F$3:$F$127)</f>
        <v>0</v>
      </c>
      <c r="P30" s="68">
        <f>SUMIF(U!$C$3:$C$103,'Dle služby'!B29,U!$F$3:$F$103)</f>
        <v>0</v>
      </c>
      <c r="Q30" s="69">
        <f>SUMIF(Z!$C$3:$C$102,'Dle služby'!B29,Z!$F$3:$F$102)</f>
        <v>0</v>
      </c>
      <c r="R30" s="70">
        <f t="shared" si="0"/>
        <v>0</v>
      </c>
      <c r="Y30" s="7"/>
      <c r="Z30" s="4"/>
      <c r="AA30" s="4"/>
    </row>
    <row r="31" spans="2:27" ht="15" customHeight="1" x14ac:dyDescent="0.25">
      <c r="B31" s="161" t="s">
        <v>20</v>
      </c>
      <c r="C31" s="14" t="s">
        <v>38</v>
      </c>
      <c r="D31" s="61">
        <f>SUMIF(A!$C$3:$C$100,'Dle služby'!B31,A!$E$3:$E$100)</f>
        <v>0</v>
      </c>
      <c r="E31" s="61">
        <f>SUMIF(B!$C$3:$C$100,'Dle služby'!B31:B32,B!$E$3:$E$100)</f>
        <v>0</v>
      </c>
      <c r="F31" s="62">
        <f>SUMIF('C'!$C$3:$C$98,'Dle služby'!C31:C32,'C'!$E$3:$E$98)</f>
        <v>0</v>
      </c>
      <c r="G31" s="61">
        <f>SUMIF(E!$C$3:$C$103,'Dle služby'!B31,E!$E$3:$E$103)</f>
        <v>0</v>
      </c>
      <c r="H31" s="61">
        <f>SUMIF(H!$C$3:$C$110,'Dle služby'!B31,H!$E$3:$E$110)</f>
        <v>0</v>
      </c>
      <c r="I31" s="61">
        <f>SUMIF(J!$C$5:$C$107,'Dle služby'!B31,J!$E$5:$E$107)</f>
        <v>0</v>
      </c>
      <c r="J31" s="62">
        <f>SUMIF(K!$C$3:$C$98,'Dle služby'!B31,K!$E$3:$E$98)</f>
        <v>0</v>
      </c>
      <c r="K31" s="61">
        <f>SUMIF(L!$C$3:$C$99,'Dle služby'!B31,L!$E$3:$E$99)</f>
        <v>0</v>
      </c>
      <c r="L31" s="61">
        <f>SUMIF(M!$C$3:$C$101,'Dle služby'!B31,M!$E$3:$E$101)</f>
        <v>0</v>
      </c>
      <c r="M31" s="61">
        <f>SUMIF(P!$C$3:$C$99,'Dle služby'!B31,P!$E$3:$E$99)</f>
        <v>0</v>
      </c>
      <c r="N31" s="61">
        <f>SUMIF(S!$C$3:$C$116,'Dle služby'!B31,S!$E$3:$E$116)</f>
        <v>0</v>
      </c>
      <c r="O31" s="61">
        <f>SUMIF(T!$C$3:$C$127,'Dle služby'!B31,T!$E$3:$E$127)</f>
        <v>0</v>
      </c>
      <c r="P31" s="61">
        <f>SUMIF(U!$C$3:$C$103,'Dle služby'!B31,U!$E$3:$E$103)</f>
        <v>0</v>
      </c>
      <c r="Q31" s="63">
        <f>SUMIF(Z!$C$3:$C$102,'Dle služby'!B31,Z!$E$3:$E$102)</f>
        <v>0</v>
      </c>
      <c r="R31" s="64">
        <f t="shared" si="0"/>
        <v>0</v>
      </c>
      <c r="Y31" s="7"/>
      <c r="Z31" s="4"/>
      <c r="AA31" s="4"/>
    </row>
    <row r="32" spans="2:27" ht="15.75" thickBot="1" x14ac:dyDescent="0.3">
      <c r="B32" s="162"/>
      <c r="C32" s="16" t="s">
        <v>36</v>
      </c>
      <c r="D32" s="65">
        <f>SUMIF(A!$C$3:$C$100,'Dle služby'!B31,A!$F$3:$F$100)</f>
        <v>0</v>
      </c>
      <c r="E32" s="66">
        <f>SUMIF(B!$C$3:$C$100,'Dle služby'!B31,B!$F$3:$F$100)</f>
        <v>0</v>
      </c>
      <c r="F32" s="41">
        <f>SUMIF('C'!$C$3:$C$98,'Dle služby'!C31,'C'!$F$3:$F$98)</f>
        <v>0</v>
      </c>
      <c r="G32" s="65">
        <f>SUMIF(E!$C$3:$C$103,'Dle služby'!B31,E!$F$3:$F$103)</f>
        <v>0</v>
      </c>
      <c r="H32" s="66">
        <f>SUMIF(H!$C$3:$C$110,'Dle služby'!B31,H!$F$3:$F$110)</f>
        <v>0</v>
      </c>
      <c r="I32" s="65">
        <f>SUMIF(J!$C$5:$C$107,'Dle služby'!B31,J!$F$5:$F$107)</f>
        <v>0</v>
      </c>
      <c r="J32" s="67">
        <f>SUMIF(K!$C$3:$C$98,'Dle služby'!B31,K!$F$3:$F$98)</f>
        <v>0</v>
      </c>
      <c r="K32" s="65">
        <f>SUMIF(L!$C$3:$C$99,'Dle služby'!B31,L!$F$3:$F$99)</f>
        <v>0</v>
      </c>
      <c r="L32" s="65">
        <f>SUMIF(M!$C$3:$C$101,'Dle služby'!B31,M!$F$3:$F$101)</f>
        <v>0</v>
      </c>
      <c r="M32" s="66">
        <f>SUMIF(P!$C$3:$C$99,'Dle služby'!B31,P!$F$3:$F$99)</f>
        <v>0</v>
      </c>
      <c r="N32" s="66">
        <f>SUMIF(S!$C$3:$C$116,'Dle služby'!B31,S!$F$3:$F$116)</f>
        <v>0</v>
      </c>
      <c r="O32" s="66">
        <f>SUMIF(T!$C$3:$C$127,'Dle služby'!B31,T!$F$3:$F$127)</f>
        <v>0</v>
      </c>
      <c r="P32" s="68">
        <f>SUMIF(U!$C$3:$C$103,'Dle služby'!B31,U!$F$3:$F$103)</f>
        <v>0</v>
      </c>
      <c r="Q32" s="69">
        <f>SUMIF(Z!$C$3:$C$102,'Dle služby'!B31,Z!$F$3:$F$102)</f>
        <v>0</v>
      </c>
      <c r="R32" s="70">
        <f t="shared" si="0"/>
        <v>0</v>
      </c>
      <c r="Y32" s="7"/>
      <c r="Z32" s="4"/>
      <c r="AA32" s="4"/>
    </row>
    <row r="33" spans="2:27" x14ac:dyDescent="0.25">
      <c r="B33" s="161" t="s">
        <v>18</v>
      </c>
      <c r="C33" s="14" t="s">
        <v>38</v>
      </c>
      <c r="D33" s="61">
        <f>SUMIF(A!$C$3:$C$100,'Dle služby'!B33,A!$E$3:$E$100)</f>
        <v>0</v>
      </c>
      <c r="E33" s="61">
        <f>SUMIF(B!$C$3:$C$100,'Dle služby'!B33:B34,B!$E$3:$E$100)</f>
        <v>0</v>
      </c>
      <c r="F33" s="62">
        <f>SUMIF('C'!$C$3:$C$98,'Dle služby'!C33:C34,'C'!$E$3:$E$98)</f>
        <v>0</v>
      </c>
      <c r="G33" s="61">
        <f>SUMIF(E!$C$3:$C$103,'Dle služby'!B33,E!$E$3:$E$103)</f>
        <v>0</v>
      </c>
      <c r="H33" s="61">
        <f>SUMIF(H!$C$3:$C$110,'Dle služby'!B33,H!$E$3:$E$110)</f>
        <v>0</v>
      </c>
      <c r="I33" s="61">
        <f>SUMIF(J!$C$5:$C$107,'Dle služby'!B33,J!$E$5:$E$107)</f>
        <v>0</v>
      </c>
      <c r="J33" s="62">
        <f>SUMIF(K!$C$3:$C$98,'Dle služby'!B33,K!$E$3:$E$98)</f>
        <v>0</v>
      </c>
      <c r="K33" s="61">
        <f>SUMIF(L!$C$3:$C$99,'Dle služby'!B33,L!$E$3:$E$99)</f>
        <v>0</v>
      </c>
      <c r="L33" s="61">
        <f>SUMIF(M!$C$3:$C$101,'Dle služby'!B33,M!$E$3:$E$101)</f>
        <v>0</v>
      </c>
      <c r="M33" s="61">
        <f>SUMIF(P!$C$3:$C$99,'Dle služby'!B33,P!$E$3:$E$99)</f>
        <v>0</v>
      </c>
      <c r="N33" s="61">
        <f>SUMIF(S!$C$3:$C$116,'Dle služby'!B33,S!$E$3:$E$116)</f>
        <v>0</v>
      </c>
      <c r="O33" s="61">
        <f>SUMIF(T!$C$3:$C$127,'Dle služby'!B33,T!$E$3:$E$127)</f>
        <v>1</v>
      </c>
      <c r="P33" s="61">
        <f>SUMIF(U!$C$3:$C$103,'Dle služby'!B33,U!$E$3:$E$103)</f>
        <v>0</v>
      </c>
      <c r="Q33" s="63">
        <f>SUMIF(Z!$C$3:$C$102,'Dle služby'!B33,Z!$E$3:$E$102)</f>
        <v>0</v>
      </c>
      <c r="R33" s="64">
        <f t="shared" si="0"/>
        <v>1</v>
      </c>
      <c r="Y33" s="7"/>
      <c r="Z33" s="4"/>
      <c r="AA33" s="4"/>
    </row>
    <row r="34" spans="2:27" ht="15.75" thickBot="1" x14ac:dyDescent="0.3">
      <c r="B34" s="162"/>
      <c r="C34" s="16" t="s">
        <v>36</v>
      </c>
      <c r="D34" s="65">
        <f>SUMIF(A!$C$3:$C$100,'Dle služby'!B33,A!$F$3:$F$100)</f>
        <v>0</v>
      </c>
      <c r="E34" s="66">
        <f>SUMIF(B!$C$3:$C$100,'Dle služby'!B33,B!$F$3:$F$100)</f>
        <v>0</v>
      </c>
      <c r="F34" s="41">
        <f>SUMIF('C'!$C$3:$C$98,'Dle služby'!C33,'C'!$F$3:$F$98)</f>
        <v>0</v>
      </c>
      <c r="G34" s="65">
        <f>SUMIF(E!$C$3:$C$103,'Dle služby'!B33,E!$F$3:$F$103)</f>
        <v>0</v>
      </c>
      <c r="H34" s="66">
        <f>SUMIF(H!$C$3:$C$110,'Dle služby'!B33,H!$F$3:$F$110)</f>
        <v>0</v>
      </c>
      <c r="I34" s="65">
        <f>SUMIF(J!$C$5:$C$107,'Dle služby'!B33,J!$F$5:$F$107)</f>
        <v>0</v>
      </c>
      <c r="J34" s="67">
        <f>SUMIF(K!$C$3:$C$98,'Dle služby'!B33,K!$F$3:$F$98)</f>
        <v>0</v>
      </c>
      <c r="K34" s="65">
        <f>SUMIF(L!$C$3:$C$99,'Dle služby'!B33,L!$F$3:$F$99)</f>
        <v>0</v>
      </c>
      <c r="L34" s="65">
        <f>SUMIF(M!$C$3:$C$101,'Dle služby'!B33,M!$F$3:$F$101)</f>
        <v>0</v>
      </c>
      <c r="M34" s="66">
        <f>SUMIF(P!$C$3:$C$99,'Dle služby'!B33,P!$F$3:$F$99)</f>
        <v>0</v>
      </c>
      <c r="N34" s="66">
        <f>SUMIF(S!$C$3:$C$116,'Dle služby'!B33,S!$F$3:$F$116)</f>
        <v>0</v>
      </c>
      <c r="O34" s="66">
        <f>SUMIF(T!$C$3:$C$127,'Dle služby'!B33,T!$F$3:$F$127)</f>
        <v>1</v>
      </c>
      <c r="P34" s="68">
        <f>SUMIF(U!$C$3:$C$103,'Dle služby'!B33,U!$F$3:$F$103)</f>
        <v>0</v>
      </c>
      <c r="Q34" s="69">
        <f>SUMIF(Z!$C$3:$C$102,'Dle služby'!B33,Z!$F$3:$F$102)</f>
        <v>0</v>
      </c>
      <c r="R34" s="70">
        <f t="shared" si="0"/>
        <v>1</v>
      </c>
      <c r="Y34" s="7"/>
      <c r="Z34" s="4"/>
      <c r="AA34" s="4"/>
    </row>
    <row r="35" spans="2:27" ht="15" customHeight="1" x14ac:dyDescent="0.25">
      <c r="B35" s="163" t="s">
        <v>35</v>
      </c>
      <c r="C35" s="14" t="s">
        <v>38</v>
      </c>
      <c r="D35" s="61">
        <f>SUMIF(A!$C$3:$C$100,'Dle služby'!B35,A!$E$3:$E$100)</f>
        <v>0</v>
      </c>
      <c r="E35" s="61">
        <f>SUMIF(B!$C$3:$C$100,'Dle služby'!B35:B36,B!$E$3:$E$100)</f>
        <v>0</v>
      </c>
      <c r="F35" s="62">
        <f>SUMIF('C'!$C$3:$C$98,'Dle služby'!C35:C36,'C'!$E$3:$E$98)</f>
        <v>0</v>
      </c>
      <c r="G35" s="61">
        <f>SUMIF(E!$C$3:$C$103,'Dle služby'!B35,E!$E$3:$E$103)</f>
        <v>0</v>
      </c>
      <c r="H35" s="61">
        <f>SUMIF(H!$C$3:$C$110,'Dle služby'!B35,H!$E$3:$E$110)</f>
        <v>0</v>
      </c>
      <c r="I35" s="61">
        <f>SUMIF(J!$C$5:$C$107,'Dle služby'!B35,J!$E$5:$E$107)</f>
        <v>0</v>
      </c>
      <c r="J35" s="62">
        <f>SUMIF(K!$C$3:$C$98,'Dle služby'!B35,K!$E$3:$E$98)</f>
        <v>0</v>
      </c>
      <c r="K35" s="61">
        <f>SUMIF(L!$C$3:$C$99,'Dle služby'!B35,L!$E$3:$E$99)</f>
        <v>0</v>
      </c>
      <c r="L35" s="61">
        <f>SUMIF(M!$C$3:$C$101,'Dle služby'!B35,M!$E$3:$E$101)</f>
        <v>4</v>
      </c>
      <c r="M35" s="61">
        <f>SUMIF(P!$C$3:$C$99,'Dle služby'!B35,P!$E$3:$E$99)</f>
        <v>0</v>
      </c>
      <c r="N35" s="61">
        <f>SUMIF(S!$C$3:$C$116,'Dle služby'!B35,S!$E$3:$E$116)</f>
        <v>0</v>
      </c>
      <c r="O35" s="61">
        <f>SUMIF(T!$C$3:$C$127,'Dle služby'!B35,T!$E$3:$E$127)</f>
        <v>0</v>
      </c>
      <c r="P35" s="61">
        <f>SUMIF(U!$C$3:$C$103,'Dle služby'!B35,U!$E$3:$E$103)</f>
        <v>0</v>
      </c>
      <c r="Q35" s="63">
        <f>SUMIF(Z!$C$3:$C$102,'Dle služby'!B35,Z!$E$3:$E$102)</f>
        <v>0</v>
      </c>
      <c r="R35" s="64">
        <f t="shared" si="0"/>
        <v>4</v>
      </c>
      <c r="Y35" s="7"/>
      <c r="Z35" s="4"/>
      <c r="AA35" s="4"/>
    </row>
    <row r="36" spans="2:27" ht="15.75" thickBot="1" x14ac:dyDescent="0.3">
      <c r="B36" s="164"/>
      <c r="C36" s="16" t="s">
        <v>36</v>
      </c>
      <c r="D36" s="65">
        <f>SUMIF(A!$C$3:$C$100,'Dle služby'!B35,A!$F$3:$F$100)</f>
        <v>0</v>
      </c>
      <c r="E36" s="66">
        <f>SUMIF(B!$C$3:$C$100,'Dle služby'!B35,B!$F$3:$F$100)</f>
        <v>0</v>
      </c>
      <c r="F36" s="41">
        <f>SUMIF('C'!$C$3:$C$98,'Dle služby'!C35,'C'!$F$3:$F$98)</f>
        <v>0</v>
      </c>
      <c r="G36" s="65">
        <f>SUMIF(E!$C$3:$C$103,'Dle služby'!B35,E!$F$3:$F$103)</f>
        <v>0</v>
      </c>
      <c r="H36" s="66">
        <f>SUMIF(H!$C$3:$C$110,'Dle služby'!B35,H!$F$3:$F$110)</f>
        <v>0</v>
      </c>
      <c r="I36" s="65">
        <f>SUMIF(J!$C$5:$C$107,'Dle služby'!B35,J!$F$5:$F$107)</f>
        <v>0</v>
      </c>
      <c r="J36" s="67">
        <f>SUMIF(K!$C$3:$C$98,'Dle služby'!B35,K!$F$3:$F$98)</f>
        <v>0</v>
      </c>
      <c r="K36" s="65">
        <f>SUMIF(L!$C$3:$C$99,'Dle služby'!B35,L!$F$3:$F$99)</f>
        <v>0</v>
      </c>
      <c r="L36" s="65">
        <f>SUMIF(M!$C$3:$C$101,'Dle služby'!B35,M!$F$3:$F$101)</f>
        <v>3</v>
      </c>
      <c r="M36" s="66">
        <f>SUMIF(P!$C$3:$C$99,'Dle služby'!B35,P!$F$3:$F$99)</f>
        <v>0</v>
      </c>
      <c r="N36" s="66">
        <f>SUMIF(S!$C$3:$C$116,'Dle služby'!B35,S!$F$3:$F$116)</f>
        <v>0</v>
      </c>
      <c r="O36" s="66">
        <f>SUMIF(T!$C$3:$C$127,'Dle služby'!B35,T!$F$3:$F$127)</f>
        <v>0</v>
      </c>
      <c r="P36" s="68">
        <f>SUMIF(U!$C$3:$C$103,'Dle služby'!B35,U!$F$3:$F$103)</f>
        <v>0</v>
      </c>
      <c r="Q36" s="69">
        <f>SUMIF(Z!$C$3:$C$102,'Dle služby'!B35,Z!$F$3:$F$102)</f>
        <v>0</v>
      </c>
      <c r="R36" s="70">
        <f t="shared" si="0"/>
        <v>3</v>
      </c>
      <c r="Y36" s="7"/>
      <c r="Z36" s="4"/>
      <c r="AA36" s="4"/>
    </row>
    <row r="37" spans="2:27" x14ac:dyDescent="0.25">
      <c r="B37" s="161" t="s">
        <v>31</v>
      </c>
      <c r="C37" s="14" t="s">
        <v>38</v>
      </c>
      <c r="D37" s="61">
        <f>SUMIF(A!$C$3:$C$100,'Dle služby'!B37,A!$E$3:$E$100)</f>
        <v>0</v>
      </c>
      <c r="E37" s="61">
        <f>SUMIF(B!$C$3:$C$100,'Dle služby'!B37:B38,B!$E$3:$E$100)</f>
        <v>0</v>
      </c>
      <c r="F37" s="62">
        <f>SUMIF('C'!$C$3:$C$98,'Dle služby'!C37:C38,'C'!$E$3:$E$98)</f>
        <v>0</v>
      </c>
      <c r="G37" s="61">
        <f>SUMIF(E!$C$3:$C$103,'Dle služby'!B37,E!$E$3:$E$103)</f>
        <v>0</v>
      </c>
      <c r="H37" s="61">
        <f>SUMIF(H!$C$3:$C$110,'Dle služby'!B37,H!$E$3:$E$110)</f>
        <v>0</v>
      </c>
      <c r="I37" s="61">
        <f>SUMIF(J!$C$5:$C$107,'Dle služby'!B37,J!$E$5:$E$107)</f>
        <v>0</v>
      </c>
      <c r="J37" s="62">
        <f>SUMIF(K!$C$3:$C$98,'Dle služby'!B37,K!$E$3:$E$98)</f>
        <v>0</v>
      </c>
      <c r="K37" s="61">
        <f>SUMIF(L!$C$3:$C$99,'Dle služby'!B37,L!$E$3:$E$99)</f>
        <v>0</v>
      </c>
      <c r="L37" s="61">
        <f>SUMIF(M!$C$3:$C$101,'Dle služby'!B37,M!$E$3:$E$101)</f>
        <v>0</v>
      </c>
      <c r="M37" s="61">
        <f>SUMIF(P!$C$3:$C$99,'Dle služby'!B37,P!$E$3:$E$99)</f>
        <v>0</v>
      </c>
      <c r="N37" s="61">
        <f>SUMIF(S!$C$3:$C$116,'Dle služby'!B37,S!$E$3:$E$116)</f>
        <v>0</v>
      </c>
      <c r="O37" s="61">
        <f>SUMIF(T!$C$3:$C$127,'Dle služby'!B37,T!$E$3:$E$127)</f>
        <v>0</v>
      </c>
      <c r="P37" s="61">
        <f>SUMIF(U!$C$3:$C$103,'Dle služby'!B37,U!$E$3:$E$103)</f>
        <v>0</v>
      </c>
      <c r="Q37" s="63">
        <f>SUMIF(Z!$C$3:$C$102,'Dle služby'!B37,Z!$E$3:$E$102)</f>
        <v>0</v>
      </c>
      <c r="R37" s="64">
        <f t="shared" si="0"/>
        <v>0</v>
      </c>
      <c r="Y37" s="8"/>
      <c r="Z37" s="7"/>
      <c r="AA37" s="7"/>
    </row>
    <row r="38" spans="2:27" ht="15.75" thickBot="1" x14ac:dyDescent="0.3">
      <c r="B38" s="162"/>
      <c r="C38" s="16" t="s">
        <v>36</v>
      </c>
      <c r="D38" s="65">
        <f>SUMIF(A!$C$3:$C$100,'Dle služby'!B37,A!$F$3:$F$100)</f>
        <v>0</v>
      </c>
      <c r="E38" s="66">
        <f>SUMIF(B!$C$3:$C$100,'Dle služby'!B37,B!$F$3:$F$100)</f>
        <v>0</v>
      </c>
      <c r="F38" s="41">
        <f>SUMIF('C'!$C$3:$C$98,'Dle služby'!C37,'C'!$F$3:$F$98)</f>
        <v>0</v>
      </c>
      <c r="G38" s="65">
        <f>SUMIF(E!$C$3:$C$103,'Dle služby'!B37,E!$F$3:$F$103)</f>
        <v>0</v>
      </c>
      <c r="H38" s="66">
        <f>SUMIF(H!$C$3:$C$110,'Dle služby'!B37,H!$F$3:$F$110)</f>
        <v>0</v>
      </c>
      <c r="I38" s="65">
        <f>SUMIF(J!$C$5:$C$107,'Dle služby'!B37,J!$F$5:$F$107)</f>
        <v>0</v>
      </c>
      <c r="J38" s="67">
        <f>SUMIF(K!$C$3:$C$98,'Dle služby'!B37,K!$F$3:$F$98)</f>
        <v>0</v>
      </c>
      <c r="K38" s="65">
        <f>SUMIF(L!$C$3:$C$99,'Dle služby'!B37,L!$F$3:$F$99)</f>
        <v>0</v>
      </c>
      <c r="L38" s="65">
        <f>SUMIF(M!$C$3:$C$101,'Dle služby'!B37,M!$F$3:$F$101)</f>
        <v>0</v>
      </c>
      <c r="M38" s="66">
        <f>SUMIF(P!$C$3:$C$99,'Dle služby'!B37,P!$F$3:$F$99)</f>
        <v>0</v>
      </c>
      <c r="N38" s="66">
        <f>SUMIF(S!$C$3:$C$116,'Dle služby'!B37,S!$F$3:$F$116)</f>
        <v>0</v>
      </c>
      <c r="O38" s="66">
        <f>SUMIF(T!$C$3:$C$127,'Dle služby'!B37,T!$F$3:$F$127)</f>
        <v>0</v>
      </c>
      <c r="P38" s="68">
        <f>SUMIF(U!$C$3:$C$103,'Dle služby'!B37,U!$F$3:$F$103)</f>
        <v>0</v>
      </c>
      <c r="Q38" s="69">
        <f>SUMIF(Z!$C$3:$C$102,'Dle služby'!B37,Z!$F$3:$F$102)</f>
        <v>0</v>
      </c>
      <c r="R38" s="70">
        <f t="shared" si="0"/>
        <v>0</v>
      </c>
      <c r="X38" s="9"/>
    </row>
    <row r="39" spans="2:27" s="13" customFormat="1" x14ac:dyDescent="0.25">
      <c r="B39" s="159" t="s">
        <v>95</v>
      </c>
      <c r="C39" s="14" t="s">
        <v>38</v>
      </c>
      <c r="D39" s="61">
        <f>SUMIF(A!$C$3:$C$100,'Dle služby'!B39,A!$E$3:$E$100)</f>
        <v>0</v>
      </c>
      <c r="E39" s="61">
        <f>SUMIF(B!$C$3:$C$100,'Dle služby'!B39:B40,B!$E$3:$E$100)</f>
        <v>0</v>
      </c>
      <c r="F39" s="62">
        <f>SUMIF('C'!$C$3:$C$98,'Dle služby'!C39:C40,'C'!$E$3:$E$98)</f>
        <v>0</v>
      </c>
      <c r="G39" s="61">
        <f>SUMIF(E!$C$3:$C$103,'Dle služby'!B39,E!$E$3:$E$103)</f>
        <v>0</v>
      </c>
      <c r="H39" s="61">
        <f>SUMIF(H!$C$3:$C$110,'Dle služby'!B39,H!$E$3:$E$110)</f>
        <v>0</v>
      </c>
      <c r="I39" s="61">
        <f>SUMIF(J!$C$5:$C$107,'Dle služby'!B39,J!$E$5:$E$107)</f>
        <v>0</v>
      </c>
      <c r="J39" s="62">
        <f>SUMIF(K!$C$3:$C$98,'Dle služby'!B39,K!$E$3:$E$98)</f>
        <v>0</v>
      </c>
      <c r="K39" s="61">
        <f>SUMIF(L!$C$3:$C$99,'Dle služby'!B39,L!$E$3:$E$99)</f>
        <v>0</v>
      </c>
      <c r="L39" s="61">
        <f>SUMIF(M!$C$3:$C$101,'Dle služby'!B39,M!$E$3:$E$101)</f>
        <v>0</v>
      </c>
      <c r="M39" s="61">
        <f>SUMIF(P!$C$3:$C$99,'Dle služby'!B39,P!$E$3:$E$99)</f>
        <v>2</v>
      </c>
      <c r="N39" s="61">
        <f>SUMIF(S!$C$3:$C$116,'Dle služby'!B39,S!$E$3:$E$116)</f>
        <v>0</v>
      </c>
      <c r="O39" s="61">
        <f>SUMIF(T!$C$3:$C$127,'Dle služby'!B39,T!$E$3:$E$127)</f>
        <v>0</v>
      </c>
      <c r="P39" s="61">
        <f>SUMIF(U!$C$3:$C$103,'Dle služby'!B39,U!$E$3:$E$103)</f>
        <v>0</v>
      </c>
      <c r="Q39" s="63">
        <f>SUMIF(Z!$C$3:$C$102,'Dle služby'!B39,Z!$E$3:$E$102)</f>
        <v>0</v>
      </c>
      <c r="R39" s="64">
        <f t="shared" ref="R39:R46" si="2">SUM(D39:Q39)</f>
        <v>2</v>
      </c>
      <c r="Y39" s="5"/>
      <c r="Z39" s="6"/>
      <c r="AA39" s="6"/>
    </row>
    <row r="40" spans="2:27" s="13" customFormat="1" ht="15.75" thickBot="1" x14ac:dyDescent="0.3">
      <c r="B40" s="160"/>
      <c r="C40" s="16" t="s">
        <v>36</v>
      </c>
      <c r="D40" s="65">
        <f>SUMIF(A!$C$3:$C$100,'Dle služby'!B39,A!$F$3:$F$100)</f>
        <v>0</v>
      </c>
      <c r="E40" s="66">
        <f>SUMIF(B!$C$3:$C$100,'Dle služby'!B39,B!$F$3:$F$100)</f>
        <v>0</v>
      </c>
      <c r="F40" s="41">
        <f>SUMIF('C'!$C$3:$C$98,'Dle služby'!C39,'C'!$F$3:$F$98)</f>
        <v>0</v>
      </c>
      <c r="G40" s="65">
        <f>SUMIF(E!$C$3:$C$103,'Dle služby'!B39,E!$F$3:$F$103)</f>
        <v>0</v>
      </c>
      <c r="H40" s="66">
        <f>SUMIF(H!$C$3:$C$110,'Dle služby'!B39,H!$F$3:$F$110)</f>
        <v>0</v>
      </c>
      <c r="I40" s="65">
        <f>SUMIF(J!$C$5:$C$107,'Dle služby'!B39,J!$F$5:$F$107)</f>
        <v>0</v>
      </c>
      <c r="J40" s="67">
        <f>SUMIF(K!$C$3:$C$98,'Dle služby'!B39,K!$F$3:$F$98)</f>
        <v>0</v>
      </c>
      <c r="K40" s="65">
        <f>SUMIF(L!$C$3:$C$99,'Dle služby'!B39,L!$F$3:$F$99)</f>
        <v>0</v>
      </c>
      <c r="L40" s="65">
        <f>SUMIF(M!$C$3:$C$101,'Dle služby'!B39,M!$F$3:$F$101)</f>
        <v>0</v>
      </c>
      <c r="M40" s="66">
        <f>SUMIF(P!$C$3:$C$99,'Dle služby'!B39,P!$F$3:$F$99)</f>
        <v>2</v>
      </c>
      <c r="N40" s="66">
        <f>SUMIF(S!$C$3:$C$116,'Dle služby'!B39,S!$F$3:$F$116)</f>
        <v>0</v>
      </c>
      <c r="O40" s="66">
        <f>SUMIF(T!$C$3:$C$127,'Dle služby'!B39,T!$F$3:$F$127)</f>
        <v>0</v>
      </c>
      <c r="P40" s="68">
        <f>SUMIF(U!$C$3:$C$103,'Dle služby'!B39,U!$F$3:$F$103)</f>
        <v>0</v>
      </c>
      <c r="Q40" s="69">
        <f>SUMIF(Z!$C$3:$C$102,'Dle služby'!B39,Z!$F$3:$F$102)</f>
        <v>0</v>
      </c>
      <c r="R40" s="70">
        <f t="shared" si="2"/>
        <v>2</v>
      </c>
      <c r="Y40" s="5"/>
      <c r="Z40" s="6"/>
      <c r="AA40" s="6"/>
    </row>
    <row r="41" spans="2:27" s="13" customFormat="1" x14ac:dyDescent="0.25">
      <c r="B41" s="165" t="s">
        <v>112</v>
      </c>
      <c r="C41" s="59" t="s">
        <v>38</v>
      </c>
      <c r="D41" s="61">
        <f>SUMIF(A!$C$3:$C$100,'Dle služby'!B41,A!$E$3:$E$100)</f>
        <v>0</v>
      </c>
      <c r="E41" s="61">
        <f>SUMIF(B!$C$3:$C$100,'Dle služby'!B41:B42,B!$E$3:$E$100)</f>
        <v>0</v>
      </c>
      <c r="F41" s="62">
        <f>SUMIF('C'!$C$3:$C$98,'Dle služby'!C41:C42,'C'!$E$3:$E$98)</f>
        <v>0</v>
      </c>
      <c r="G41" s="61">
        <f>SUMIF(E!$C$3:$C$103,'Dle služby'!B41,E!$E$3:$E$103)</f>
        <v>0</v>
      </c>
      <c r="H41" s="61">
        <f>SUMIF(H!$C$3:$C$110,'Dle služby'!B41,H!$E$3:$E$110)</f>
        <v>0</v>
      </c>
      <c r="I41" s="61">
        <f>SUMIF(J!$C$5:$C$107,'Dle služby'!B41,J!$E$5:$E$107)</f>
        <v>0</v>
      </c>
      <c r="J41" s="62">
        <f>SUMIF(K!$C$3:$C$98,'Dle služby'!B41,K!$E$3:$E$98)</f>
        <v>0</v>
      </c>
      <c r="K41" s="61">
        <f>SUMIF(L!$C$3:$C$99,'Dle služby'!B41,L!$E$3:$E$99)</f>
        <v>0</v>
      </c>
      <c r="L41" s="61">
        <f>SUMIF(M!$C$3:$C$101,'Dle služby'!B41,M!$E$3:$E$101)</f>
        <v>0</v>
      </c>
      <c r="M41" s="61">
        <f>SUMIF(P!$C$3:$C$99,'Dle služby'!B41,P!$E$3:$E$99)</f>
        <v>0</v>
      </c>
      <c r="N41" s="61">
        <f>SUMIF(S!$C$3:$C$116,'Dle služby'!B41,S!$E$3:$E$116)</f>
        <v>0</v>
      </c>
      <c r="O41" s="61">
        <f>SUMIF(T!$C$3:$C$127,'Dle služby'!B41,T!$E$3:$E$127)</f>
        <v>3</v>
      </c>
      <c r="P41" s="61">
        <f>SUMIF(U!$C$3:$C$103,'Dle služby'!B41,U!$E$3:$E$103)</f>
        <v>2</v>
      </c>
      <c r="Q41" s="63">
        <f>SUMIF(Z!$C$3:$C$102,'Dle služby'!B41,Z!$E$3:$E$102)</f>
        <v>0</v>
      </c>
      <c r="R41" s="89">
        <f t="shared" si="2"/>
        <v>5</v>
      </c>
      <c r="Y41" s="5"/>
      <c r="Z41" s="6"/>
      <c r="AA41" s="6"/>
    </row>
    <row r="42" spans="2:27" s="13" customFormat="1" ht="15.75" thickBot="1" x14ac:dyDescent="0.3">
      <c r="B42" s="166"/>
      <c r="C42" s="60" t="s">
        <v>36</v>
      </c>
      <c r="D42" s="65">
        <f>SUMIF(A!$C$3:$C$100,'Dle služby'!B41,A!$F$3:$F$100)</f>
        <v>0</v>
      </c>
      <c r="E42" s="66">
        <f>SUMIF(B!$C$3:$C$100,'Dle služby'!B41,B!$F$3:$F$100)</f>
        <v>0</v>
      </c>
      <c r="F42" s="41">
        <f>SUMIF('C'!$C$3:$C$98,'Dle služby'!C41,'C'!$F$3:$F$98)</f>
        <v>0</v>
      </c>
      <c r="G42" s="65">
        <f>SUMIF(E!$C$3:$C$103,'Dle služby'!B41,E!$F$3:$F$103)</f>
        <v>0</v>
      </c>
      <c r="H42" s="66">
        <f>SUMIF(H!$C$3:$C$110,'Dle služby'!B41,H!$F$3:$F$110)</f>
        <v>0</v>
      </c>
      <c r="I42" s="65">
        <f>SUMIF(J!$C$5:$C$107,'Dle služby'!B41,J!$F$5:$F$107)</f>
        <v>0</v>
      </c>
      <c r="J42" s="67">
        <f>SUMIF(K!$C$3:$C$98,'Dle služby'!B41,K!$F$3:$F$98)</f>
        <v>0</v>
      </c>
      <c r="K42" s="65">
        <f>SUMIF(L!$C$3:$C$99,'Dle služby'!B41,L!$F$3:$F$99)</f>
        <v>0</v>
      </c>
      <c r="L42" s="65">
        <f>SUMIF(M!$C$3:$C$101,'Dle služby'!B41,M!$F$3:$F$101)</f>
        <v>0</v>
      </c>
      <c r="M42" s="66">
        <f>SUMIF(P!$C$3:$C$99,'Dle služby'!B41,P!$F$3:$F$99)</f>
        <v>0</v>
      </c>
      <c r="N42" s="66">
        <f>SUMIF(S!$C$3:$C$116,'Dle služby'!B41,S!$F$3:$F$116)</f>
        <v>0</v>
      </c>
      <c r="O42" s="66">
        <f>SUMIF(T!$C$3:$C$127,'Dle služby'!B41,T!$F$3:$F$127)</f>
        <v>3</v>
      </c>
      <c r="P42" s="68">
        <f>SUMIF(U!$C$3:$C$103,'Dle služby'!B41,U!$F$3:$F$103)</f>
        <v>0</v>
      </c>
      <c r="Q42" s="69">
        <f>SUMIF(Z!$C$3:$C$102,'Dle služby'!B41,Z!$F$3:$F$102)</f>
        <v>0</v>
      </c>
      <c r="R42" s="90">
        <f t="shared" si="2"/>
        <v>3</v>
      </c>
      <c r="Y42" s="5"/>
      <c r="Z42" s="6"/>
      <c r="AA42" s="6"/>
    </row>
    <row r="43" spans="2:27" s="13" customFormat="1" x14ac:dyDescent="0.25">
      <c r="B43" s="157" t="s">
        <v>105</v>
      </c>
      <c r="C43" s="51" t="s">
        <v>38</v>
      </c>
      <c r="D43" s="61">
        <f>SUMIF(A!$C$3:$C$100,'Dle služby'!B43,A!$E$3:$E$100)</f>
        <v>0</v>
      </c>
      <c r="E43" s="61">
        <f>SUMIF(B!$C$3:$C$100,'Dle služby'!B43:B44,B!$E$3:$E$100)</f>
        <v>0</v>
      </c>
      <c r="F43" s="62">
        <f>SUMIF('C'!$C$3:$C$98,'Dle služby'!C43:C44,'C'!$E$3:$E$98)</f>
        <v>0</v>
      </c>
      <c r="G43" s="61">
        <f>SUMIF(E!$C$3:$C$103,'Dle služby'!B43,E!$E$3:$E$103)</f>
        <v>0</v>
      </c>
      <c r="H43" s="61">
        <f>SUMIF(H!$C$3:$C$110,'Dle služby'!B43,H!$E$3:$E$110)</f>
        <v>0</v>
      </c>
      <c r="I43" s="61">
        <f>SUMIF(J!$C$5:$C$107,'Dle služby'!B43,J!$E$5:$E$107)</f>
        <v>0</v>
      </c>
      <c r="J43" s="62">
        <f>SUMIF(K!$C$3:$C$98,'Dle služby'!B43,K!$E$3:$E$98)</f>
        <v>0</v>
      </c>
      <c r="K43" s="61">
        <f>SUMIF(L!$C$3:$C$99,'Dle služby'!B43,L!$E$3:$E$99)</f>
        <v>0</v>
      </c>
      <c r="L43" s="61">
        <f>SUMIF(M!$C$3:$C$101,'Dle služby'!B43,M!$E$3:$E$101)</f>
        <v>0</v>
      </c>
      <c r="M43" s="61">
        <f>SUMIF(P!$C$3:$C$99,'Dle služby'!B43,P!$E$3:$E$99)</f>
        <v>0</v>
      </c>
      <c r="N43" s="61">
        <f>SUMIF(S!$C$3:$C$116,'Dle služby'!B43,S!$E$3:$E$116)</f>
        <v>0</v>
      </c>
      <c r="O43" s="61">
        <f ca="1">SUMIF(T!$C$3:$C$127,'Dle služby'!B43,T!$E$33:$E$127)</f>
        <v>0</v>
      </c>
      <c r="P43" s="61">
        <f>SUMIF(U!$C$3:$C$103,'Dle služby'!B43,U!$E$3:$E$103)</f>
        <v>0</v>
      </c>
      <c r="Q43" s="63">
        <f>SUMIF(Z!$C$3:$C$102,'Dle služby'!B43,Z!$E$3:$E$102)</f>
        <v>0</v>
      </c>
      <c r="R43" s="91">
        <f t="shared" ref="R43:R44" ca="1" si="3">SUM(D43:Q43)</f>
        <v>0</v>
      </c>
      <c r="Y43" s="5"/>
      <c r="Z43" s="6"/>
      <c r="AA43" s="6"/>
    </row>
    <row r="44" spans="2:27" s="13" customFormat="1" ht="15.75" thickBot="1" x14ac:dyDescent="0.3">
      <c r="B44" s="158"/>
      <c r="C44" s="52" t="s">
        <v>36</v>
      </c>
      <c r="D44" s="65">
        <f>SUMIF(A!$C$3:$C$100,'Dle služby'!B43,A!$F$3:$F$100)</f>
        <v>0</v>
      </c>
      <c r="E44" s="66">
        <f>SUMIF(B!$C$3:$C$100,'Dle služby'!B43,B!$F$3:$F$100)</f>
        <v>0</v>
      </c>
      <c r="F44" s="41">
        <f>SUMIF('C'!$C$3:$C$98,'Dle služby'!C43,'C'!$F$3:$F$98)</f>
        <v>0</v>
      </c>
      <c r="G44" s="65">
        <f>SUMIF(E!$C$3:$C$103,'Dle služby'!B43,E!$F$3:$F$103)</f>
        <v>0</v>
      </c>
      <c r="H44" s="66">
        <f>SUMIF(H!$C$3:$C$110,'Dle služby'!B43,H!$F$3:$F$110)</f>
        <v>0</v>
      </c>
      <c r="I44" s="65">
        <f>SUMIF(J!$C$5:$C$107,'Dle služby'!B43,J!$F$5:$F$107)</f>
        <v>0</v>
      </c>
      <c r="J44" s="67">
        <f>SUMIF(K!$C$3:$C$98,'Dle služby'!B43,K!$F$3:$F$98)</f>
        <v>0</v>
      </c>
      <c r="K44" s="65">
        <f>SUMIF(L!$C$3:$C$99,'Dle služby'!B43,L!$F$3:$F$99)</f>
        <v>0</v>
      </c>
      <c r="L44" s="65">
        <f>SUMIF(M!$C$3:$C$101,'Dle služby'!B43,M!$F$3:$F$101)</f>
        <v>0</v>
      </c>
      <c r="M44" s="66">
        <f>SUMIF(P!$C$3:$C$99,'Dle služby'!B43,P!$F$3:$F$99)</f>
        <v>0</v>
      </c>
      <c r="N44" s="66">
        <f>SUMIF(S!$C$3:$C$116,'Dle služby'!B43,S!$F$3:$F$116)</f>
        <v>0</v>
      </c>
      <c r="O44" s="66">
        <f>SUMIF(T!$C$33:$C$127,'Dle služby'!B43,T!$F$3:$F$127)</f>
        <v>0</v>
      </c>
      <c r="P44" s="68">
        <f>SUMIF(U!$C$3:$C$103,'Dle služby'!B43,U!$F$3:$F$103)</f>
        <v>0</v>
      </c>
      <c r="Q44" s="69">
        <f>SUMIF(Z!$C$3:$C$102,'Dle služby'!B43,Z!$F$3:$F$102)</f>
        <v>0</v>
      </c>
      <c r="R44" s="92">
        <f t="shared" si="3"/>
        <v>0</v>
      </c>
      <c r="Y44" s="5"/>
      <c r="Z44" s="6"/>
      <c r="AA44" s="6"/>
    </row>
    <row r="45" spans="2:27" x14ac:dyDescent="0.25">
      <c r="B45" s="159" t="s">
        <v>15</v>
      </c>
      <c r="C45" s="15" t="s">
        <v>38</v>
      </c>
      <c r="D45" s="71">
        <f t="shared" ref="D45:N45" si="4">SUM(D3,D5,D7,D9,D11,D13,D15,D19,D21,D23,D25,D27,D29,D31,D33,D35,D37,D39,D41,D43)</f>
        <v>33</v>
      </c>
      <c r="E45" s="71">
        <f t="shared" si="4"/>
        <v>75</v>
      </c>
      <c r="F45" s="93">
        <f t="shared" si="4"/>
        <v>0</v>
      </c>
      <c r="G45" s="71">
        <f t="shared" si="4"/>
        <v>180</v>
      </c>
      <c r="H45" s="71">
        <f t="shared" si="4"/>
        <v>225</v>
      </c>
      <c r="I45" s="71">
        <f>SUM(I3,I5,I7,I9,I11,I13,I15,I19,I21,I23,I25,I27,I29,I31,I33,I35,I37,I39,I41,I43)</f>
        <v>269</v>
      </c>
      <c r="J45" s="93">
        <f t="shared" si="4"/>
        <v>0</v>
      </c>
      <c r="K45" s="71">
        <f t="shared" si="4"/>
        <v>27</v>
      </c>
      <c r="L45" s="71">
        <f t="shared" si="4"/>
        <v>175</v>
      </c>
      <c r="M45" s="71">
        <f t="shared" si="4"/>
        <v>21</v>
      </c>
      <c r="N45" s="71">
        <f t="shared" si="4"/>
        <v>170</v>
      </c>
      <c r="O45" s="71">
        <f ca="1">SUM(O3,O5,O7,O9,O11,O13,O15,O17,O19,O21,O23,O25,O27,O29,O31,O33,O35,O37,O39,O41,O43)</f>
        <v>130</v>
      </c>
      <c r="P45" s="71">
        <f t="shared" ref="P45:Q45" si="5">SUM(P3,P5,P7,P9,P11,P13,P15,P19,P21,P23,P25,P27,P29,P31,P33,P35,P37,P39,P41,P43)</f>
        <v>102</v>
      </c>
      <c r="Q45" s="71">
        <f t="shared" si="5"/>
        <v>123</v>
      </c>
      <c r="R45" s="64">
        <f t="shared" ca="1" si="2"/>
        <v>1530</v>
      </c>
      <c r="X45" s="11"/>
    </row>
    <row r="46" spans="2:27" ht="15.75" thickBot="1" x14ac:dyDescent="0.3">
      <c r="B46" s="160"/>
      <c r="C46" s="17" t="s">
        <v>36</v>
      </c>
      <c r="D46" s="72">
        <f t="shared" ref="D46:N46" si="6">SUM(D4,D6,D8,D10,D12,D14,D16,D20,D22,D24,D26,D28,D30,D32,D34,D36,D38,D40,D42,D44)</f>
        <v>27</v>
      </c>
      <c r="E46" s="72">
        <f t="shared" si="6"/>
        <v>16</v>
      </c>
      <c r="F46" s="94">
        <f t="shared" si="6"/>
        <v>0</v>
      </c>
      <c r="G46" s="72">
        <f t="shared" si="6"/>
        <v>45</v>
      </c>
      <c r="H46" s="72">
        <f t="shared" si="6"/>
        <v>81</v>
      </c>
      <c r="I46" s="72">
        <f t="shared" si="6"/>
        <v>71</v>
      </c>
      <c r="J46" s="94">
        <f t="shared" si="6"/>
        <v>0</v>
      </c>
      <c r="K46" s="72">
        <f t="shared" si="6"/>
        <v>14</v>
      </c>
      <c r="L46" s="72">
        <f t="shared" si="6"/>
        <v>145</v>
      </c>
      <c r="M46" s="72">
        <f t="shared" si="6"/>
        <v>7</v>
      </c>
      <c r="N46" s="72">
        <f t="shared" si="6"/>
        <v>66</v>
      </c>
      <c r="O46" s="72">
        <f>SUM(O4,O6,O8,O10,O12,O14,O16,O18,O20,O22,O24,O26,O28,O30,O32,O34,O36,O38,O40,O42,O44)</f>
        <v>130</v>
      </c>
      <c r="P46" s="72">
        <f t="shared" ref="P46:Q46" si="7">SUM(P4,P6,P8,P10,P12,P14,P16,P20,P22,P24,P26,P28,P30,P32,P34,P36,P38,P40,P42,P44)</f>
        <v>94</v>
      </c>
      <c r="Q46" s="72">
        <f t="shared" si="7"/>
        <v>74</v>
      </c>
      <c r="R46" s="70">
        <f t="shared" si="2"/>
        <v>770</v>
      </c>
      <c r="X46" s="11"/>
    </row>
    <row r="47" spans="2:27" x14ac:dyDescent="0.25">
      <c r="B47" s="10"/>
      <c r="C47" s="4"/>
      <c r="E47" s="4"/>
    </row>
    <row r="48" spans="2:27" x14ac:dyDescent="0.25">
      <c r="B48" s="10"/>
      <c r="C48" s="4"/>
      <c r="E48" s="4"/>
    </row>
    <row r="49" spans="2:5" x14ac:dyDescent="0.25">
      <c r="B49" s="10"/>
      <c r="C49" s="4"/>
      <c r="E49" s="4"/>
    </row>
    <row r="50" spans="2:5" x14ac:dyDescent="0.25">
      <c r="B50" s="10"/>
      <c r="C50" s="4"/>
      <c r="E50" s="4"/>
    </row>
    <row r="51" spans="2:5" x14ac:dyDescent="0.25">
      <c r="B51" s="10"/>
      <c r="C51" s="4"/>
      <c r="E51" s="4"/>
    </row>
    <row r="52" spans="2:5" x14ac:dyDescent="0.25">
      <c r="B52" s="10"/>
      <c r="C52" s="4"/>
    </row>
    <row r="53" spans="2:5" x14ac:dyDescent="0.25">
      <c r="B53" s="10"/>
      <c r="C53" s="4"/>
    </row>
    <row r="54" spans="2:5" x14ac:dyDescent="0.25">
      <c r="C54" s="4"/>
    </row>
    <row r="55" spans="2:5" x14ac:dyDescent="0.25">
      <c r="C55" s="4"/>
    </row>
    <row r="56" spans="2:5" x14ac:dyDescent="0.25">
      <c r="C56" s="4"/>
    </row>
    <row r="57" spans="2:5" x14ac:dyDescent="0.25">
      <c r="C57" s="4"/>
    </row>
    <row r="58" spans="2:5" x14ac:dyDescent="0.25">
      <c r="C58" s="4"/>
    </row>
    <row r="59" spans="2:5" x14ac:dyDescent="0.25">
      <c r="C59" s="4"/>
    </row>
    <row r="60" spans="2:5" x14ac:dyDescent="0.25">
      <c r="C60" s="4"/>
    </row>
    <row r="61" spans="2:5" x14ac:dyDescent="0.25">
      <c r="B61" s="10"/>
      <c r="C61" s="4"/>
    </row>
    <row r="62" spans="2:5" x14ac:dyDescent="0.25">
      <c r="B62" s="10"/>
      <c r="C62" s="4"/>
    </row>
    <row r="63" spans="2:5" x14ac:dyDescent="0.25">
      <c r="B63" s="10"/>
      <c r="C63" s="4"/>
    </row>
    <row r="64" spans="2:5" x14ac:dyDescent="0.25">
      <c r="B64" s="10"/>
      <c r="C64" s="4"/>
    </row>
    <row r="65" spans="2:3" ht="15" customHeight="1" x14ac:dyDescent="0.25">
      <c r="B65" s="10"/>
      <c r="C65" s="4"/>
    </row>
    <row r="66" spans="2:3" x14ac:dyDescent="0.25">
      <c r="B66" s="10"/>
      <c r="C66" s="4"/>
    </row>
    <row r="67" spans="2:3" x14ac:dyDescent="0.25">
      <c r="B67" s="10"/>
      <c r="C67" s="4"/>
    </row>
    <row r="68" spans="2:3" x14ac:dyDescent="0.25">
      <c r="C68" s="4"/>
    </row>
    <row r="69" spans="2:3" x14ac:dyDescent="0.25">
      <c r="C69" s="4"/>
    </row>
    <row r="70" spans="2:3" x14ac:dyDescent="0.25">
      <c r="C70" s="4"/>
    </row>
    <row r="71" spans="2:3" x14ac:dyDescent="0.25">
      <c r="C71" s="4"/>
    </row>
    <row r="72" spans="2:3" x14ac:dyDescent="0.25">
      <c r="C72" s="4"/>
    </row>
    <row r="73" spans="2:3" x14ac:dyDescent="0.25">
      <c r="B73" s="10"/>
      <c r="C73" s="4"/>
    </row>
    <row r="74" spans="2:3" x14ac:dyDescent="0.25">
      <c r="B74" s="10"/>
      <c r="C74" s="4"/>
    </row>
    <row r="75" spans="2:3" x14ac:dyDescent="0.25">
      <c r="B75" s="10"/>
      <c r="C75" s="4"/>
    </row>
    <row r="76" spans="2:3" x14ac:dyDescent="0.25">
      <c r="B76" s="10"/>
      <c r="C76" s="4"/>
    </row>
    <row r="77" spans="2:3" x14ac:dyDescent="0.25">
      <c r="B77" s="10"/>
      <c r="C77" s="4"/>
    </row>
    <row r="78" spans="2:3" x14ac:dyDescent="0.25">
      <c r="B78" s="10"/>
      <c r="C78" s="4"/>
    </row>
    <row r="79" spans="2:3" x14ac:dyDescent="0.25">
      <c r="B79" s="10"/>
      <c r="C79" s="4"/>
    </row>
    <row r="80" spans="2:3" x14ac:dyDescent="0.25">
      <c r="B80" s="10"/>
      <c r="C80" s="4"/>
    </row>
    <row r="81" spans="3:3" x14ac:dyDescent="0.25">
      <c r="C81" s="4"/>
    </row>
    <row r="82" spans="3:3" x14ac:dyDescent="0.25">
      <c r="C82" s="4"/>
    </row>
    <row r="83" spans="3:3" x14ac:dyDescent="0.25">
      <c r="C83" s="4"/>
    </row>
    <row r="84" spans="3:3" x14ac:dyDescent="0.25">
      <c r="C84" s="4"/>
    </row>
    <row r="85" spans="3:3" x14ac:dyDescent="0.25">
      <c r="C85" s="4"/>
    </row>
    <row r="86" spans="3:3" x14ac:dyDescent="0.25">
      <c r="C86" s="4"/>
    </row>
    <row r="87" spans="3:3" x14ac:dyDescent="0.25">
      <c r="C87" s="4"/>
    </row>
    <row r="88" spans="3:3" x14ac:dyDescent="0.25">
      <c r="C88" s="4"/>
    </row>
    <row r="89" spans="3:3" x14ac:dyDescent="0.25">
      <c r="C89" s="4"/>
    </row>
    <row r="90" spans="3:3" x14ac:dyDescent="0.25">
      <c r="C90" s="4"/>
    </row>
    <row r="91" spans="3:3" x14ac:dyDescent="0.25">
      <c r="C91" s="4"/>
    </row>
    <row r="92" spans="3:3" x14ac:dyDescent="0.25">
      <c r="C92" s="4"/>
    </row>
    <row r="93" spans="3:3" x14ac:dyDescent="0.25">
      <c r="C93" s="4"/>
    </row>
    <row r="94" spans="3:3" x14ac:dyDescent="0.25">
      <c r="C94" s="4"/>
    </row>
    <row r="95" spans="3:3" x14ac:dyDescent="0.25">
      <c r="C95" s="4"/>
    </row>
    <row r="96" spans="3:3" x14ac:dyDescent="0.25">
      <c r="C96" s="4"/>
    </row>
    <row r="97" spans="2:3" x14ac:dyDescent="0.25">
      <c r="C97" s="4"/>
    </row>
    <row r="98" spans="2:3" x14ac:dyDescent="0.25">
      <c r="C98" s="4"/>
    </row>
    <row r="99" spans="2:3" x14ac:dyDescent="0.25">
      <c r="C99" s="4"/>
    </row>
    <row r="100" spans="2:3" x14ac:dyDescent="0.25">
      <c r="B100" s="10"/>
      <c r="C100" s="4"/>
    </row>
    <row r="101" spans="2:3" x14ac:dyDescent="0.25">
      <c r="B101" s="10"/>
      <c r="C101" s="4"/>
    </row>
    <row r="102" spans="2:3" x14ac:dyDescent="0.25">
      <c r="B102" s="10"/>
      <c r="C102" s="4"/>
    </row>
    <row r="103" spans="2:3" x14ac:dyDescent="0.25">
      <c r="B103" s="10"/>
      <c r="C103" s="4"/>
    </row>
    <row r="104" spans="2:3" x14ac:dyDescent="0.25">
      <c r="B104" s="10"/>
      <c r="C104" s="4"/>
    </row>
    <row r="105" spans="2:3" x14ac:dyDescent="0.25">
      <c r="B105" s="10"/>
      <c r="C105" s="4"/>
    </row>
    <row r="106" spans="2:3" x14ac:dyDescent="0.25">
      <c r="B106" s="10"/>
      <c r="C106" s="4"/>
    </row>
    <row r="107" spans="2:3" x14ac:dyDescent="0.25">
      <c r="B107" s="10"/>
      <c r="C107" s="4"/>
    </row>
    <row r="108" spans="2:3" x14ac:dyDescent="0.25">
      <c r="B108" s="10"/>
      <c r="C108" s="4"/>
    </row>
    <row r="109" spans="2:3" x14ac:dyDescent="0.25">
      <c r="C109" s="4"/>
    </row>
    <row r="110" spans="2:3" x14ac:dyDescent="0.25">
      <c r="B110" s="10"/>
      <c r="C110" s="4"/>
    </row>
    <row r="111" spans="2:3" x14ac:dyDescent="0.25">
      <c r="B111" s="10"/>
      <c r="C111" s="4"/>
    </row>
    <row r="112" spans="2:3" x14ac:dyDescent="0.25">
      <c r="B112" s="10"/>
      <c r="C112" s="4"/>
    </row>
    <row r="113" spans="2:3" ht="15" customHeight="1" x14ac:dyDescent="0.25">
      <c r="B113" s="10"/>
      <c r="C113" s="4"/>
    </row>
    <row r="114" spans="2:3" x14ac:dyDescent="0.25">
      <c r="B114" s="10"/>
      <c r="C114" s="4"/>
    </row>
    <row r="115" spans="2:3" x14ac:dyDescent="0.25">
      <c r="B115" s="10"/>
      <c r="C115" s="4"/>
    </row>
    <row r="116" spans="2:3" x14ac:dyDescent="0.25">
      <c r="B116" s="10"/>
      <c r="C116" s="4"/>
    </row>
    <row r="117" spans="2:3" x14ac:dyDescent="0.25">
      <c r="B117" s="10"/>
      <c r="C117" s="4"/>
    </row>
    <row r="118" spans="2:3" x14ac:dyDescent="0.25">
      <c r="B118" s="10"/>
      <c r="C118" s="4"/>
    </row>
    <row r="119" spans="2:3" x14ac:dyDescent="0.25">
      <c r="B119" s="10"/>
      <c r="C119" s="4"/>
    </row>
    <row r="120" spans="2:3" x14ac:dyDescent="0.25">
      <c r="B120" s="10"/>
      <c r="C120" s="4"/>
    </row>
    <row r="121" spans="2:3" x14ac:dyDescent="0.25">
      <c r="B121" s="10"/>
      <c r="C121" s="4"/>
    </row>
    <row r="122" spans="2:3" x14ac:dyDescent="0.25">
      <c r="B122" s="10"/>
      <c r="C122" s="4"/>
    </row>
    <row r="123" spans="2:3" x14ac:dyDescent="0.25">
      <c r="C123" s="4"/>
    </row>
    <row r="124" spans="2:3" x14ac:dyDescent="0.25">
      <c r="C124" s="4"/>
    </row>
    <row r="125" spans="2:3" x14ac:dyDescent="0.25">
      <c r="C125" s="4"/>
    </row>
    <row r="126" spans="2:3" x14ac:dyDescent="0.25">
      <c r="B126" s="10"/>
      <c r="C126" s="4"/>
    </row>
    <row r="127" spans="2:3" x14ac:dyDescent="0.25">
      <c r="B127" s="10"/>
      <c r="C127" s="4"/>
    </row>
    <row r="128" spans="2:3" x14ac:dyDescent="0.25">
      <c r="B128" s="10"/>
      <c r="C128" s="4"/>
    </row>
    <row r="129" spans="2:3" x14ac:dyDescent="0.25">
      <c r="B129" s="10"/>
      <c r="C129" s="4"/>
    </row>
    <row r="130" spans="2:3" x14ac:dyDescent="0.25">
      <c r="B130" s="10"/>
      <c r="C130" s="4"/>
    </row>
    <row r="131" spans="2:3" x14ac:dyDescent="0.25">
      <c r="B131" s="10"/>
      <c r="C131" s="4"/>
    </row>
    <row r="132" spans="2:3" x14ac:dyDescent="0.25">
      <c r="B132" s="10"/>
      <c r="C132" s="4"/>
    </row>
    <row r="133" spans="2:3" x14ac:dyDescent="0.25">
      <c r="B133" s="10"/>
      <c r="C133" s="4"/>
    </row>
    <row r="134" spans="2:3" x14ac:dyDescent="0.25">
      <c r="B134" s="10"/>
      <c r="C134" s="4"/>
    </row>
    <row r="135" spans="2:3" x14ac:dyDescent="0.25">
      <c r="B135" s="10"/>
      <c r="C135" s="4"/>
    </row>
    <row r="136" spans="2:3" x14ac:dyDescent="0.25">
      <c r="B136" s="10"/>
      <c r="C136" s="4"/>
    </row>
    <row r="137" spans="2:3" x14ac:dyDescent="0.25">
      <c r="C137" s="4"/>
    </row>
    <row r="138" spans="2:3" x14ac:dyDescent="0.25">
      <c r="B138" s="10"/>
      <c r="C138" s="4"/>
    </row>
    <row r="139" spans="2:3" x14ac:dyDescent="0.25">
      <c r="B139" s="10"/>
      <c r="C139" s="4"/>
    </row>
    <row r="140" spans="2:3" x14ac:dyDescent="0.25">
      <c r="B140" s="10"/>
      <c r="C140" s="4"/>
    </row>
    <row r="141" spans="2:3" x14ac:dyDescent="0.25">
      <c r="B141" s="10"/>
      <c r="C141" s="4"/>
    </row>
    <row r="142" spans="2:3" x14ac:dyDescent="0.25">
      <c r="B142" s="10"/>
      <c r="C142" s="4"/>
    </row>
    <row r="143" spans="2:3" x14ac:dyDescent="0.25">
      <c r="B143" s="10"/>
      <c r="C143" s="4"/>
    </row>
    <row r="144" spans="2:3" x14ac:dyDescent="0.25">
      <c r="B144" s="10"/>
      <c r="C144" s="4"/>
    </row>
    <row r="145" spans="2:3" x14ac:dyDescent="0.25">
      <c r="B145" s="10"/>
      <c r="C145" s="4"/>
    </row>
    <row r="146" spans="2:3" x14ac:dyDescent="0.25">
      <c r="B146" s="10"/>
      <c r="C146" s="4"/>
    </row>
    <row r="147" spans="2:3" x14ac:dyDescent="0.25">
      <c r="B147" s="10"/>
      <c r="C147" s="4"/>
    </row>
    <row r="148" spans="2:3" x14ac:dyDescent="0.25">
      <c r="B148" s="10"/>
      <c r="C148" s="4"/>
    </row>
    <row r="149" spans="2:3" x14ac:dyDescent="0.25">
      <c r="B149" s="10"/>
      <c r="C149" s="4"/>
    </row>
    <row r="150" spans="2:3" x14ac:dyDescent="0.25">
      <c r="B150" s="10"/>
      <c r="C150" s="4"/>
    </row>
    <row r="151" spans="2:3" x14ac:dyDescent="0.25">
      <c r="C151" s="4"/>
    </row>
    <row r="152" spans="2:3" x14ac:dyDescent="0.25">
      <c r="B152" s="10"/>
      <c r="C152" s="4"/>
    </row>
    <row r="153" spans="2:3" x14ac:dyDescent="0.25">
      <c r="B153" s="10"/>
      <c r="C153" s="4"/>
    </row>
    <row r="154" spans="2:3" x14ac:dyDescent="0.25">
      <c r="B154" s="10"/>
      <c r="C154" s="4"/>
    </row>
    <row r="155" spans="2:3" x14ac:dyDescent="0.25">
      <c r="B155" s="10"/>
      <c r="C155" s="4"/>
    </row>
    <row r="156" spans="2:3" x14ac:dyDescent="0.25">
      <c r="B156" s="10"/>
      <c r="C156" s="4"/>
    </row>
    <row r="157" spans="2:3" x14ac:dyDescent="0.25">
      <c r="B157" s="10"/>
      <c r="C157" s="4"/>
    </row>
    <row r="158" spans="2:3" x14ac:dyDescent="0.25">
      <c r="B158" s="10"/>
      <c r="C158" s="4"/>
    </row>
    <row r="159" spans="2:3" x14ac:dyDescent="0.25">
      <c r="B159" s="10"/>
      <c r="C159" s="4"/>
    </row>
    <row r="160" spans="2:3" ht="15" customHeight="1" x14ac:dyDescent="0.25">
      <c r="B160" s="10"/>
      <c r="C160" s="4"/>
    </row>
    <row r="161" spans="2:3" x14ac:dyDescent="0.25">
      <c r="B161" s="10"/>
      <c r="C161" s="4"/>
    </row>
    <row r="162" spans="2:3" x14ac:dyDescent="0.25">
      <c r="B162" s="10"/>
      <c r="C162" s="4"/>
    </row>
    <row r="163" spans="2:3" x14ac:dyDescent="0.25">
      <c r="B163" s="10"/>
      <c r="C163" s="4"/>
    </row>
    <row r="164" spans="2:3" x14ac:dyDescent="0.25">
      <c r="B164" s="10"/>
      <c r="C164" s="4"/>
    </row>
    <row r="165" spans="2:3" x14ac:dyDescent="0.25">
      <c r="C165" s="4"/>
    </row>
    <row r="166" spans="2:3" x14ac:dyDescent="0.25">
      <c r="C166" s="4"/>
    </row>
    <row r="167" spans="2:3" x14ac:dyDescent="0.25">
      <c r="C167" s="4"/>
    </row>
    <row r="168" spans="2:3" x14ac:dyDescent="0.25">
      <c r="C168" s="4"/>
    </row>
    <row r="169" spans="2:3" x14ac:dyDescent="0.25">
      <c r="C169" s="4"/>
    </row>
    <row r="170" spans="2:3" x14ac:dyDescent="0.25">
      <c r="C170" s="4"/>
    </row>
    <row r="171" spans="2:3" x14ac:dyDescent="0.25">
      <c r="C171" s="4"/>
    </row>
    <row r="172" spans="2:3" x14ac:dyDescent="0.25">
      <c r="C172" s="4"/>
    </row>
    <row r="173" spans="2:3" x14ac:dyDescent="0.25">
      <c r="C173" s="4"/>
    </row>
    <row r="174" spans="2:3" x14ac:dyDescent="0.25">
      <c r="C174" s="4"/>
    </row>
    <row r="175" spans="2:3" x14ac:dyDescent="0.25">
      <c r="C175" s="4"/>
    </row>
    <row r="176" spans="2:3" x14ac:dyDescent="0.25">
      <c r="C176" s="4"/>
    </row>
    <row r="177" spans="3:3" x14ac:dyDescent="0.25">
      <c r="C177" s="4"/>
    </row>
    <row r="178" spans="3:3" x14ac:dyDescent="0.25">
      <c r="C178" s="4"/>
    </row>
    <row r="179" spans="3:3" x14ac:dyDescent="0.25">
      <c r="C179" s="4"/>
    </row>
    <row r="180" spans="3:3" x14ac:dyDescent="0.25">
      <c r="C180" s="4"/>
    </row>
    <row r="181" spans="3:3" x14ac:dyDescent="0.25">
      <c r="C181" s="4"/>
    </row>
    <row r="182" spans="3:3" x14ac:dyDescent="0.25">
      <c r="C182" s="4"/>
    </row>
    <row r="183" spans="3:3" x14ac:dyDescent="0.25">
      <c r="C183" s="4"/>
    </row>
    <row r="184" spans="3:3" x14ac:dyDescent="0.25">
      <c r="C184" s="4"/>
    </row>
    <row r="185" spans="3:3" x14ac:dyDescent="0.25">
      <c r="C185" s="4"/>
    </row>
    <row r="186" spans="3:3" x14ac:dyDescent="0.25">
      <c r="C186" s="4"/>
    </row>
    <row r="187" spans="3:3" x14ac:dyDescent="0.25">
      <c r="C187" s="4"/>
    </row>
    <row r="188" spans="3:3" x14ac:dyDescent="0.25">
      <c r="C188" s="4"/>
    </row>
    <row r="189" spans="3:3" x14ac:dyDescent="0.25">
      <c r="C189" s="4"/>
    </row>
    <row r="190" spans="3:3" x14ac:dyDescent="0.25">
      <c r="C190" s="4"/>
    </row>
    <row r="191" spans="3:3" x14ac:dyDescent="0.25">
      <c r="C191" s="4"/>
    </row>
    <row r="192" spans="3:3" x14ac:dyDescent="0.25">
      <c r="C192" s="4"/>
    </row>
    <row r="193" spans="3:3" x14ac:dyDescent="0.25">
      <c r="C193" s="4"/>
    </row>
    <row r="194" spans="3:3" x14ac:dyDescent="0.25">
      <c r="C194" s="4"/>
    </row>
    <row r="195" spans="3:3" x14ac:dyDescent="0.25">
      <c r="C195" s="4"/>
    </row>
    <row r="196" spans="3:3" x14ac:dyDescent="0.25">
      <c r="C196" s="4"/>
    </row>
    <row r="197" spans="3:3" x14ac:dyDescent="0.25">
      <c r="C197" s="4"/>
    </row>
    <row r="198" spans="3:3" x14ac:dyDescent="0.25">
      <c r="C198" s="4"/>
    </row>
    <row r="199" spans="3:3" x14ac:dyDescent="0.25">
      <c r="C199" s="4"/>
    </row>
    <row r="200" spans="3:3" x14ac:dyDescent="0.25">
      <c r="C200" s="4"/>
    </row>
    <row r="201" spans="3:3" x14ac:dyDescent="0.25">
      <c r="C201" s="4"/>
    </row>
    <row r="202" spans="3:3" x14ac:dyDescent="0.25">
      <c r="C202" s="4"/>
    </row>
    <row r="203" spans="3:3" x14ac:dyDescent="0.25">
      <c r="C203" s="4"/>
    </row>
    <row r="204" spans="3:3" x14ac:dyDescent="0.25">
      <c r="C204" s="4"/>
    </row>
    <row r="205" spans="3:3" x14ac:dyDescent="0.25">
      <c r="C205" s="4"/>
    </row>
    <row r="206" spans="3:3" x14ac:dyDescent="0.25">
      <c r="C206" s="4"/>
    </row>
    <row r="207" spans="3:3" x14ac:dyDescent="0.25">
      <c r="C207" s="4"/>
    </row>
    <row r="208" spans="3:3" x14ac:dyDescent="0.25">
      <c r="C208" s="4"/>
    </row>
    <row r="209" spans="3:3" x14ac:dyDescent="0.25">
      <c r="C209" s="4"/>
    </row>
    <row r="210" spans="3:3" x14ac:dyDescent="0.25">
      <c r="C210" s="4"/>
    </row>
    <row r="211" spans="3:3" x14ac:dyDescent="0.25">
      <c r="C211" s="4"/>
    </row>
    <row r="212" spans="3:3" x14ac:dyDescent="0.25">
      <c r="C212" s="4"/>
    </row>
    <row r="213" spans="3:3" x14ac:dyDescent="0.25">
      <c r="C213" s="4"/>
    </row>
    <row r="214" spans="3:3" x14ac:dyDescent="0.25">
      <c r="C214" s="4"/>
    </row>
    <row r="215" spans="3:3" x14ac:dyDescent="0.25">
      <c r="C215" s="4"/>
    </row>
    <row r="216" spans="3:3" x14ac:dyDescent="0.25">
      <c r="C216" s="4"/>
    </row>
    <row r="217" spans="3:3" x14ac:dyDescent="0.25">
      <c r="C217" s="4"/>
    </row>
    <row r="218" spans="3:3" x14ac:dyDescent="0.25">
      <c r="C218" s="4"/>
    </row>
    <row r="219" spans="3:3" x14ac:dyDescent="0.25">
      <c r="C219" s="4"/>
    </row>
    <row r="220" spans="3:3" x14ac:dyDescent="0.25">
      <c r="C220" s="4"/>
    </row>
    <row r="221" spans="3:3" x14ac:dyDescent="0.25">
      <c r="C221" s="4"/>
    </row>
    <row r="222" spans="3:3" x14ac:dyDescent="0.25">
      <c r="C222" s="4"/>
    </row>
    <row r="223" spans="3:3" x14ac:dyDescent="0.25">
      <c r="C223" s="4"/>
    </row>
    <row r="224" spans="3:3" x14ac:dyDescent="0.25">
      <c r="C224" s="4"/>
    </row>
    <row r="225" spans="3:3" x14ac:dyDescent="0.25">
      <c r="C225" s="4"/>
    </row>
    <row r="226" spans="3:3" x14ac:dyDescent="0.25">
      <c r="C226" s="4"/>
    </row>
    <row r="227" spans="3:3" x14ac:dyDescent="0.25">
      <c r="C227" s="4"/>
    </row>
    <row r="228" spans="3:3" x14ac:dyDescent="0.25">
      <c r="C228" s="4"/>
    </row>
    <row r="229" spans="3:3" x14ac:dyDescent="0.25">
      <c r="C229" s="4"/>
    </row>
    <row r="230" spans="3:3" x14ac:dyDescent="0.25">
      <c r="C230" s="4"/>
    </row>
    <row r="231" spans="3:3" x14ac:dyDescent="0.25">
      <c r="C231" s="4"/>
    </row>
    <row r="232" spans="3:3" x14ac:dyDescent="0.25">
      <c r="C232" s="4"/>
    </row>
    <row r="233" spans="3:3" x14ac:dyDescent="0.25">
      <c r="C233" s="4"/>
    </row>
    <row r="234" spans="3:3" x14ac:dyDescent="0.25">
      <c r="C234" s="4"/>
    </row>
    <row r="235" spans="3:3" x14ac:dyDescent="0.25">
      <c r="C235" s="4"/>
    </row>
    <row r="236" spans="3:3" x14ac:dyDescent="0.25">
      <c r="C236" s="4"/>
    </row>
    <row r="237" spans="3:3" x14ac:dyDescent="0.25">
      <c r="C237" s="4"/>
    </row>
    <row r="238" spans="3:3" x14ac:dyDescent="0.25">
      <c r="C238" s="4"/>
    </row>
    <row r="239" spans="3:3" x14ac:dyDescent="0.25">
      <c r="C239" s="4"/>
    </row>
    <row r="240" spans="3:3" x14ac:dyDescent="0.25">
      <c r="C240" s="4"/>
    </row>
    <row r="241" spans="3:3" x14ac:dyDescent="0.25">
      <c r="C241" s="4"/>
    </row>
    <row r="242" spans="3:3" x14ac:dyDescent="0.25">
      <c r="C242" s="4"/>
    </row>
    <row r="243" spans="3:3" x14ac:dyDescent="0.25">
      <c r="C243" s="4"/>
    </row>
    <row r="244" spans="3:3" x14ac:dyDescent="0.25">
      <c r="C244" s="4"/>
    </row>
    <row r="245" spans="3:3" x14ac:dyDescent="0.25">
      <c r="C245" s="4"/>
    </row>
    <row r="246" spans="3:3" x14ac:dyDescent="0.25">
      <c r="C246" s="4"/>
    </row>
    <row r="247" spans="3:3" x14ac:dyDescent="0.25">
      <c r="C247" s="4"/>
    </row>
    <row r="248" spans="3:3" x14ac:dyDescent="0.25">
      <c r="C248" s="4"/>
    </row>
    <row r="249" spans="3:3" x14ac:dyDescent="0.25">
      <c r="C249" s="4"/>
    </row>
    <row r="250" spans="3:3" x14ac:dyDescent="0.25">
      <c r="C250" s="4"/>
    </row>
    <row r="251" spans="3:3" x14ac:dyDescent="0.25">
      <c r="C251" s="4"/>
    </row>
    <row r="252" spans="3:3" x14ac:dyDescent="0.25">
      <c r="C252" s="4"/>
    </row>
    <row r="253" spans="3:3" x14ac:dyDescent="0.25">
      <c r="C253" s="4"/>
    </row>
    <row r="254" spans="3:3" x14ac:dyDescent="0.25">
      <c r="C254" s="4"/>
    </row>
    <row r="255" spans="3:3" x14ac:dyDescent="0.25">
      <c r="C255" s="4"/>
    </row>
    <row r="256" spans="3:3" x14ac:dyDescent="0.25">
      <c r="C256" s="4"/>
    </row>
    <row r="257" spans="3:3" x14ac:dyDescent="0.25">
      <c r="C257" s="4"/>
    </row>
    <row r="258" spans="3:3" x14ac:dyDescent="0.25">
      <c r="C258" s="4"/>
    </row>
    <row r="259" spans="3:3" x14ac:dyDescent="0.25">
      <c r="C259" s="4"/>
    </row>
    <row r="260" spans="3:3" x14ac:dyDescent="0.25">
      <c r="C260" s="4"/>
    </row>
    <row r="261" spans="3:3" x14ac:dyDescent="0.25">
      <c r="C261" s="4"/>
    </row>
    <row r="262" spans="3:3" x14ac:dyDescent="0.25">
      <c r="C262" s="4"/>
    </row>
    <row r="263" spans="3:3" x14ac:dyDescent="0.25">
      <c r="C263" s="4"/>
    </row>
    <row r="264" spans="3:3" x14ac:dyDescent="0.25">
      <c r="C264" s="4"/>
    </row>
    <row r="265" spans="3:3" x14ac:dyDescent="0.25">
      <c r="C265" s="4"/>
    </row>
    <row r="266" spans="3:3" x14ac:dyDescent="0.25">
      <c r="C266" s="4"/>
    </row>
    <row r="267" spans="3:3" x14ac:dyDescent="0.25">
      <c r="C267" s="4"/>
    </row>
    <row r="268" spans="3:3" x14ac:dyDescent="0.25">
      <c r="C268" s="4"/>
    </row>
    <row r="269" spans="3:3" x14ac:dyDescent="0.25">
      <c r="C269" s="4"/>
    </row>
    <row r="270" spans="3:3" x14ac:dyDescent="0.25">
      <c r="C270" s="4"/>
    </row>
    <row r="271" spans="3:3" x14ac:dyDescent="0.25">
      <c r="C271" s="4"/>
    </row>
    <row r="272" spans="3:3" x14ac:dyDescent="0.25">
      <c r="C272" s="4"/>
    </row>
    <row r="273" spans="3:3" x14ac:dyDescent="0.25">
      <c r="C273" s="4"/>
    </row>
    <row r="274" spans="3:3" x14ac:dyDescent="0.25">
      <c r="C274" s="4"/>
    </row>
    <row r="275" spans="3:3" x14ac:dyDescent="0.25">
      <c r="C275" s="4"/>
    </row>
    <row r="276" spans="3:3" x14ac:dyDescent="0.25">
      <c r="C276" s="4"/>
    </row>
    <row r="277" spans="3:3" x14ac:dyDescent="0.25">
      <c r="C277" s="4"/>
    </row>
    <row r="278" spans="3:3" x14ac:dyDescent="0.25">
      <c r="C278" s="4"/>
    </row>
    <row r="279" spans="3:3" x14ac:dyDescent="0.25">
      <c r="C279" s="4"/>
    </row>
    <row r="280" spans="3:3" x14ac:dyDescent="0.25">
      <c r="C280" s="4"/>
    </row>
    <row r="281" spans="3:3" x14ac:dyDescent="0.25">
      <c r="C281" s="4"/>
    </row>
    <row r="282" spans="3:3" x14ac:dyDescent="0.25">
      <c r="C282" s="4"/>
    </row>
    <row r="283" spans="3:3" x14ac:dyDescent="0.25">
      <c r="C283" s="4"/>
    </row>
    <row r="284" spans="3:3" x14ac:dyDescent="0.25">
      <c r="C284" s="4"/>
    </row>
    <row r="285" spans="3:3" x14ac:dyDescent="0.25">
      <c r="C285" s="4"/>
    </row>
    <row r="286" spans="3:3" x14ac:dyDescent="0.25">
      <c r="C286" s="4"/>
    </row>
    <row r="287" spans="3:3" x14ac:dyDescent="0.25">
      <c r="C287" s="4"/>
    </row>
    <row r="288" spans="3:3" x14ac:dyDescent="0.25">
      <c r="C288" s="4"/>
    </row>
    <row r="289" spans="3:3" x14ac:dyDescent="0.25">
      <c r="C289" s="4"/>
    </row>
    <row r="290" spans="3:3" x14ac:dyDescent="0.25">
      <c r="C290" s="4"/>
    </row>
    <row r="291" spans="3:3" x14ac:dyDescent="0.25">
      <c r="C291" s="4"/>
    </row>
    <row r="292" spans="3:3" x14ac:dyDescent="0.25">
      <c r="C292" s="4"/>
    </row>
    <row r="293" spans="3:3" x14ac:dyDescent="0.25">
      <c r="C293" s="4"/>
    </row>
    <row r="294" spans="3:3" x14ac:dyDescent="0.25">
      <c r="C294" s="4"/>
    </row>
    <row r="295" spans="3:3" x14ac:dyDescent="0.25">
      <c r="C295" s="4"/>
    </row>
    <row r="296" spans="3:3" x14ac:dyDescent="0.25">
      <c r="C296" s="4"/>
    </row>
    <row r="297" spans="3:3" x14ac:dyDescent="0.25">
      <c r="C297" s="4"/>
    </row>
    <row r="298" spans="3:3" x14ac:dyDescent="0.25">
      <c r="C298" s="4"/>
    </row>
    <row r="299" spans="3:3" x14ac:dyDescent="0.25">
      <c r="C299" s="4"/>
    </row>
    <row r="300" spans="3:3" x14ac:dyDescent="0.25">
      <c r="C300" s="4"/>
    </row>
    <row r="301" spans="3:3" x14ac:dyDescent="0.25">
      <c r="C301" s="4"/>
    </row>
    <row r="302" spans="3:3" x14ac:dyDescent="0.25">
      <c r="C302" s="4"/>
    </row>
    <row r="303" spans="3:3" x14ac:dyDescent="0.25">
      <c r="C303" s="4"/>
    </row>
    <row r="304" spans="3:3" x14ac:dyDescent="0.25">
      <c r="C304" s="4"/>
    </row>
    <row r="305" spans="3:3" x14ac:dyDescent="0.25">
      <c r="C305" s="4"/>
    </row>
    <row r="306" spans="3:3" x14ac:dyDescent="0.25">
      <c r="C306" s="4"/>
    </row>
    <row r="307" spans="3:3" x14ac:dyDescent="0.25">
      <c r="C307" s="4"/>
    </row>
    <row r="308" spans="3:3" x14ac:dyDescent="0.25">
      <c r="C308" s="4"/>
    </row>
    <row r="309" spans="3:3" x14ac:dyDescent="0.25">
      <c r="C309" s="4"/>
    </row>
    <row r="310" spans="3:3" x14ac:dyDescent="0.25">
      <c r="C310" s="4"/>
    </row>
    <row r="311" spans="3:3" x14ac:dyDescent="0.25">
      <c r="C311" s="4"/>
    </row>
    <row r="312" spans="3:3" x14ac:dyDescent="0.25">
      <c r="C312" s="4"/>
    </row>
    <row r="313" spans="3:3" x14ac:dyDescent="0.25">
      <c r="C313" s="4"/>
    </row>
    <row r="314" spans="3:3" x14ac:dyDescent="0.25">
      <c r="C314" s="4"/>
    </row>
    <row r="315" spans="3:3" x14ac:dyDescent="0.25">
      <c r="C315" s="4"/>
    </row>
    <row r="316" spans="3:3" x14ac:dyDescent="0.25">
      <c r="C316" s="4"/>
    </row>
    <row r="317" spans="3:3" x14ac:dyDescent="0.25">
      <c r="C317" s="4"/>
    </row>
    <row r="318" spans="3:3" x14ac:dyDescent="0.25">
      <c r="C318" s="4"/>
    </row>
  </sheetData>
  <sortState xmlns:xlrd2="http://schemas.microsoft.com/office/spreadsheetml/2017/richdata2" ref="B3:B37">
    <sortCondition ref="B2"/>
  </sortState>
  <mergeCells count="22">
    <mergeCell ref="B45:B46"/>
    <mergeCell ref="B39:B40"/>
    <mergeCell ref="B41:B42"/>
    <mergeCell ref="B3:B4"/>
    <mergeCell ref="B5:B6"/>
    <mergeCell ref="B7:B8"/>
    <mergeCell ref="B9:B10"/>
    <mergeCell ref="B11:B12"/>
    <mergeCell ref="B13:B14"/>
    <mergeCell ref="B15:B16"/>
    <mergeCell ref="B19:B20"/>
    <mergeCell ref="B21:B22"/>
    <mergeCell ref="B37:B38"/>
    <mergeCell ref="B25:B26"/>
    <mergeCell ref="B27:B28"/>
    <mergeCell ref="B29:B30"/>
    <mergeCell ref="B43:B44"/>
    <mergeCell ref="B17:B18"/>
    <mergeCell ref="B31:B32"/>
    <mergeCell ref="B33:B34"/>
    <mergeCell ref="B35:B36"/>
    <mergeCell ref="B23:B24"/>
  </mergeCells>
  <conditionalFormatting sqref="D3:J44 L3:Q44">
    <cfRule type="expression" dxfId="13" priority="15">
      <formula>(D3=0)</formula>
    </cfRule>
  </conditionalFormatting>
  <conditionalFormatting sqref="B41:C42 L41:M42 O41:O42 R41:R42">
    <cfRule type="notContainsBlanks" dxfId="12" priority="22">
      <formula>LEN(TRIM(B41))&gt;0</formula>
    </cfRule>
  </conditionalFormatting>
  <conditionalFormatting sqref="B43:C44 L43:M44 O43:O44 R43:R44">
    <cfRule type="notContainsBlanks" dxfId="11" priority="25">
      <formula>LEN(TRIM(B43))&gt;0</formula>
    </cfRule>
  </conditionalFormatting>
  <conditionalFormatting sqref="K3:K44">
    <cfRule type="expression" dxfId="10" priority="1">
      <formula>(K3=0)</formula>
    </cfRule>
  </conditionalFormatting>
  <conditionalFormatting sqref="K41:K42">
    <cfRule type="notContainsBlanks" dxfId="9" priority="2">
      <formula>LEN(TRIM(K41))&gt;0</formula>
    </cfRule>
  </conditionalFormatting>
  <conditionalFormatting sqref="B43:R44">
    <cfRule type="notContainsBlanks" dxfId="8" priority="26" stopIfTrue="1">
      <formula>LEN(TRIM(B43))&gt;0</formula>
    </cfRule>
  </conditionalFormatting>
  <pageMargins left="0.7" right="0.7" top="0.78740157499999996" bottom="0.78740157499999996" header="0.3" footer="0.3"/>
  <pageSetup paperSize="9"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1">
    <tabColor rgb="FF92D050"/>
  </sheetPr>
  <dimension ref="A1:F41"/>
  <sheetViews>
    <sheetView tabSelected="1" topLeftCell="A16" workbookViewId="0">
      <selection sqref="A1:A2"/>
    </sheetView>
  </sheetViews>
  <sheetFormatPr defaultColWidth="9.140625" defaultRowHeight="15" x14ac:dyDescent="0.25"/>
  <cols>
    <col min="1" max="1" width="7" style="29" bestFit="1" customWidth="1"/>
    <col min="2" max="2" width="52.140625" style="29" bestFit="1" customWidth="1"/>
    <col min="3" max="3" width="41.28515625" style="29" bestFit="1" customWidth="1"/>
    <col min="4" max="4" width="8.85546875" style="38" bestFit="1" customWidth="1"/>
    <col min="5" max="6" width="12.85546875" style="29" customWidth="1"/>
    <col min="7" max="16384" width="9.140625" style="29"/>
  </cols>
  <sheetData>
    <row r="1" spans="1:6" x14ac:dyDescent="0.25">
      <c r="A1" s="150" t="s">
        <v>0</v>
      </c>
      <c r="B1" s="150" t="s">
        <v>63</v>
      </c>
      <c r="C1" s="150" t="s">
        <v>62</v>
      </c>
      <c r="D1" s="150" t="s">
        <v>16</v>
      </c>
      <c r="E1" s="150" t="s">
        <v>38</v>
      </c>
      <c r="F1" s="167" t="s">
        <v>36</v>
      </c>
    </row>
    <row r="2" spans="1:6" x14ac:dyDescent="0.25">
      <c r="A2" s="155"/>
      <c r="B2" s="155"/>
      <c r="C2" s="155"/>
      <c r="D2" s="155"/>
      <c r="E2" s="155"/>
      <c r="F2" s="168"/>
    </row>
    <row r="3" spans="1:6" x14ac:dyDescent="0.25">
      <c r="A3" s="26" t="s">
        <v>14</v>
      </c>
      <c r="B3" s="32" t="s">
        <v>48</v>
      </c>
      <c r="C3" s="1" t="s">
        <v>59</v>
      </c>
      <c r="D3" s="36">
        <v>4645805</v>
      </c>
      <c r="E3" s="54">
        <v>7</v>
      </c>
      <c r="F3" s="28">
        <v>3</v>
      </c>
    </row>
    <row r="4" spans="1:6" x14ac:dyDescent="0.25">
      <c r="A4" s="26" t="s">
        <v>14</v>
      </c>
      <c r="B4" s="32" t="s">
        <v>49</v>
      </c>
      <c r="C4" s="1" t="s">
        <v>59</v>
      </c>
      <c r="D4" s="36">
        <v>8071473</v>
      </c>
      <c r="E4" s="54">
        <v>16</v>
      </c>
      <c r="F4" s="28">
        <v>3</v>
      </c>
    </row>
    <row r="5" spans="1:6" x14ac:dyDescent="0.25">
      <c r="A5" s="26" t="s">
        <v>14</v>
      </c>
      <c r="B5" s="26" t="s">
        <v>64</v>
      </c>
      <c r="C5" s="1" t="s">
        <v>59</v>
      </c>
      <c r="D5" s="36">
        <v>2080657</v>
      </c>
      <c r="E5" s="54">
        <v>10</v>
      </c>
      <c r="F5" s="28">
        <v>5</v>
      </c>
    </row>
    <row r="6" spans="1:6" x14ac:dyDescent="0.25">
      <c r="A6" s="27" t="s">
        <v>14</v>
      </c>
      <c r="B6" s="27" t="s">
        <v>64</v>
      </c>
      <c r="C6" s="27" t="s">
        <v>24</v>
      </c>
      <c r="D6" s="37">
        <v>9637335</v>
      </c>
      <c r="E6" s="55">
        <v>6</v>
      </c>
      <c r="F6" s="28">
        <v>1</v>
      </c>
    </row>
    <row r="7" spans="1:6" x14ac:dyDescent="0.25">
      <c r="A7" s="1" t="s">
        <v>14</v>
      </c>
      <c r="B7" s="1" t="s">
        <v>65</v>
      </c>
      <c r="C7" s="1" t="s">
        <v>59</v>
      </c>
      <c r="D7" s="35">
        <v>1869567</v>
      </c>
      <c r="E7" s="45">
        <v>17</v>
      </c>
      <c r="F7" s="28">
        <v>10</v>
      </c>
    </row>
    <row r="8" spans="1:6" x14ac:dyDescent="0.25">
      <c r="A8" s="1" t="s">
        <v>14</v>
      </c>
      <c r="B8" s="1" t="s">
        <v>256</v>
      </c>
      <c r="C8" s="1" t="s">
        <v>59</v>
      </c>
      <c r="D8" s="35">
        <v>6523437</v>
      </c>
      <c r="E8" s="115">
        <v>1</v>
      </c>
      <c r="F8" s="28">
        <v>1</v>
      </c>
    </row>
    <row r="9" spans="1:6" x14ac:dyDescent="0.25">
      <c r="A9" s="1" t="s">
        <v>14</v>
      </c>
      <c r="B9" s="1" t="s">
        <v>66</v>
      </c>
      <c r="C9" s="1" t="s">
        <v>61</v>
      </c>
      <c r="D9" s="12">
        <v>3349012</v>
      </c>
      <c r="E9" s="54">
        <v>1</v>
      </c>
      <c r="F9" s="28">
        <v>1</v>
      </c>
    </row>
    <row r="10" spans="1:6" x14ac:dyDescent="0.25">
      <c r="A10" s="1" t="s">
        <v>14</v>
      </c>
      <c r="B10" s="1" t="s">
        <v>115</v>
      </c>
      <c r="C10" s="1" t="s">
        <v>59</v>
      </c>
      <c r="D10" s="30">
        <v>6376307</v>
      </c>
      <c r="E10" s="54">
        <v>16</v>
      </c>
      <c r="F10" s="28">
        <v>4</v>
      </c>
    </row>
    <row r="11" spans="1:6" x14ac:dyDescent="0.25">
      <c r="A11" s="1" t="s">
        <v>14</v>
      </c>
      <c r="B11" s="1" t="s">
        <v>116</v>
      </c>
      <c r="C11" s="1" t="s">
        <v>21</v>
      </c>
      <c r="D11" s="30">
        <v>2006998</v>
      </c>
      <c r="E11" s="28">
        <v>1</v>
      </c>
      <c r="F11" s="28">
        <v>1</v>
      </c>
    </row>
    <row r="12" spans="1:6" x14ac:dyDescent="0.25">
      <c r="A12" s="1" t="s">
        <v>14</v>
      </c>
      <c r="B12" s="27" t="s">
        <v>117</v>
      </c>
      <c r="C12" s="27" t="s">
        <v>24</v>
      </c>
      <c r="D12" s="36">
        <v>4472876</v>
      </c>
      <c r="E12" s="28">
        <v>9</v>
      </c>
      <c r="F12" s="28">
        <v>8</v>
      </c>
    </row>
    <row r="13" spans="1:6" x14ac:dyDescent="0.25">
      <c r="A13" s="1" t="s">
        <v>14</v>
      </c>
      <c r="B13" s="1" t="s">
        <v>118</v>
      </c>
      <c r="C13" s="1" t="s">
        <v>59</v>
      </c>
      <c r="D13" s="36">
        <v>9125443</v>
      </c>
      <c r="E13" s="45">
        <v>9</v>
      </c>
      <c r="F13" s="28">
        <v>5</v>
      </c>
    </row>
    <row r="14" spans="1:6" x14ac:dyDescent="0.25">
      <c r="A14" s="1" t="s">
        <v>14</v>
      </c>
      <c r="B14" s="1" t="s">
        <v>118</v>
      </c>
      <c r="C14" s="1" t="s">
        <v>59</v>
      </c>
      <c r="D14" s="36">
        <v>5582729</v>
      </c>
      <c r="E14" s="54">
        <v>3</v>
      </c>
      <c r="F14" s="28">
        <v>3</v>
      </c>
    </row>
    <row r="15" spans="1:6" x14ac:dyDescent="0.25">
      <c r="A15" s="1" t="s">
        <v>14</v>
      </c>
      <c r="B15" s="1" t="s">
        <v>118</v>
      </c>
      <c r="C15" s="1" t="s">
        <v>59</v>
      </c>
      <c r="D15" s="36">
        <v>4873208</v>
      </c>
      <c r="E15" s="54">
        <v>4</v>
      </c>
      <c r="F15" s="28">
        <v>4</v>
      </c>
    </row>
    <row r="16" spans="1:6" x14ac:dyDescent="0.25">
      <c r="A16" s="1" t="s">
        <v>14</v>
      </c>
      <c r="B16" s="1" t="s">
        <v>118</v>
      </c>
      <c r="C16" s="1" t="s">
        <v>60</v>
      </c>
      <c r="D16" s="36">
        <v>9147782</v>
      </c>
      <c r="E16" s="54">
        <v>3</v>
      </c>
      <c r="F16" s="28">
        <v>3</v>
      </c>
    </row>
    <row r="17" spans="1:6" x14ac:dyDescent="0.25">
      <c r="A17" s="1" t="s">
        <v>14</v>
      </c>
      <c r="B17" s="1" t="s">
        <v>139</v>
      </c>
      <c r="C17" s="1" t="s">
        <v>24</v>
      </c>
      <c r="D17" s="36">
        <v>3024085</v>
      </c>
      <c r="E17" s="54">
        <v>8</v>
      </c>
      <c r="F17" s="28">
        <v>6</v>
      </c>
    </row>
    <row r="18" spans="1:6" x14ac:dyDescent="0.25">
      <c r="A18" s="1" t="s">
        <v>14</v>
      </c>
      <c r="B18" s="1" t="s">
        <v>148</v>
      </c>
      <c r="C18" s="1" t="s">
        <v>60</v>
      </c>
      <c r="D18" s="37">
        <v>2044545</v>
      </c>
      <c r="E18" s="54">
        <v>5</v>
      </c>
      <c r="F18" s="28">
        <v>4</v>
      </c>
    </row>
    <row r="19" spans="1:6" x14ac:dyDescent="0.25">
      <c r="A19" s="1" t="s">
        <v>14</v>
      </c>
      <c r="B19" s="1" t="s">
        <v>116</v>
      </c>
      <c r="C19" s="139" t="s">
        <v>24</v>
      </c>
      <c r="D19" s="12">
        <v>8438012</v>
      </c>
      <c r="E19" s="54">
        <v>1</v>
      </c>
      <c r="F19" s="28">
        <v>1</v>
      </c>
    </row>
    <row r="20" spans="1:6" x14ac:dyDescent="0.25">
      <c r="A20" s="1" t="s">
        <v>14</v>
      </c>
      <c r="B20" s="1" t="s">
        <v>257</v>
      </c>
      <c r="C20" s="139" t="s">
        <v>24</v>
      </c>
      <c r="D20" s="12">
        <v>6727370</v>
      </c>
      <c r="E20" s="54">
        <v>0</v>
      </c>
      <c r="F20" s="28">
        <v>7</v>
      </c>
    </row>
    <row r="21" spans="1:6" ht="15.75" thickBot="1" x14ac:dyDescent="0.3">
      <c r="A21" s="1" t="s">
        <v>14</v>
      </c>
      <c r="B21" s="1" t="s">
        <v>119</v>
      </c>
      <c r="C21" s="1" t="s">
        <v>59</v>
      </c>
      <c r="D21" s="12">
        <v>5385508</v>
      </c>
      <c r="E21" s="54">
        <v>6</v>
      </c>
      <c r="F21" s="28">
        <v>4</v>
      </c>
    </row>
    <row r="22" spans="1:6" ht="15.75" thickBot="1" x14ac:dyDescent="0.3">
      <c r="D22" s="23" t="s">
        <v>15</v>
      </c>
      <c r="E22" s="31">
        <f>SUM(E3:E21)</f>
        <v>123</v>
      </c>
      <c r="F22" s="31">
        <f>SUM(F3:F21)</f>
        <v>74</v>
      </c>
    </row>
    <row r="25" spans="1:6" ht="15" customHeight="1" x14ac:dyDescent="0.25">
      <c r="A25" s="143" t="s">
        <v>0</v>
      </c>
      <c r="B25" s="143" t="s">
        <v>104</v>
      </c>
      <c r="C25" s="143" t="s">
        <v>62</v>
      </c>
      <c r="D25" s="145" t="s">
        <v>16</v>
      </c>
      <c r="E25" s="143" t="s">
        <v>38</v>
      </c>
      <c r="F25" s="148" t="s">
        <v>36</v>
      </c>
    </row>
    <row r="26" spans="1:6" x14ac:dyDescent="0.25">
      <c r="A26" s="144"/>
      <c r="B26" s="144"/>
      <c r="C26" s="144"/>
      <c r="D26" s="146"/>
      <c r="E26" s="144"/>
      <c r="F26" s="149"/>
    </row>
    <row r="27" spans="1:6" ht="15.75" thickBot="1" x14ac:dyDescent="0.3">
      <c r="A27" s="26" t="s">
        <v>14</v>
      </c>
      <c r="B27" s="32"/>
      <c r="C27" s="39"/>
      <c r="D27" s="40"/>
      <c r="E27" s="54">
        <v>0</v>
      </c>
      <c r="F27" s="46">
        <v>0</v>
      </c>
    </row>
    <row r="28" spans="1:6" ht="15.75" thickBot="1" x14ac:dyDescent="0.3">
      <c r="D28" s="47" t="s">
        <v>15</v>
      </c>
      <c r="E28" s="48">
        <f>SUM(E27:E27)</f>
        <v>0</v>
      </c>
      <c r="F28" s="48">
        <f>SUM(F27:F27)</f>
        <v>0</v>
      </c>
    </row>
    <row r="41" spans="6:6" x14ac:dyDescent="0.25">
      <c r="F41" s="33"/>
    </row>
  </sheetData>
  <mergeCells count="12">
    <mergeCell ref="F25:F26"/>
    <mergeCell ref="A1:A2"/>
    <mergeCell ref="B1:B2"/>
    <mergeCell ref="C1:C2"/>
    <mergeCell ref="D1:D2"/>
    <mergeCell ref="E1:E2"/>
    <mergeCell ref="F1:F2"/>
    <mergeCell ref="A25:A26"/>
    <mergeCell ref="B25:B26"/>
    <mergeCell ref="C25:C26"/>
    <mergeCell ref="D25:D26"/>
    <mergeCell ref="E25:E26"/>
  </mergeCell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AECF8-66FD-40FE-B9B5-41475FE127FF}">
  <dimension ref="A1:G39"/>
  <sheetViews>
    <sheetView zoomScaleNormal="100" workbookViewId="0">
      <pane xSplit="3" topLeftCell="D1" activePane="topRight" state="frozen"/>
      <selection pane="topRight"/>
    </sheetView>
  </sheetViews>
  <sheetFormatPr defaultRowHeight="15" x14ac:dyDescent="0.25"/>
  <cols>
    <col min="1" max="2" width="3" style="13" customWidth="1"/>
    <col min="3" max="3" width="18.42578125" style="13" bestFit="1" customWidth="1"/>
    <col min="4" max="7" width="14.28515625" style="13" customWidth="1"/>
  </cols>
  <sheetData>
    <row r="1" spans="1:7" ht="15.75" thickBot="1" x14ac:dyDescent="0.3"/>
    <row r="2" spans="1:7" ht="15.75" thickBot="1" x14ac:dyDescent="0.3">
      <c r="D2" s="169" t="s">
        <v>258</v>
      </c>
      <c r="E2" s="170"/>
      <c r="F2" s="169" t="s">
        <v>259</v>
      </c>
      <c r="G2" s="170"/>
    </row>
    <row r="3" spans="1:7" ht="45.75" thickBot="1" x14ac:dyDescent="0.3">
      <c r="A3" s="73"/>
      <c r="B3" s="73"/>
      <c r="C3" s="74" t="s">
        <v>0</v>
      </c>
      <c r="D3" s="112" t="s">
        <v>113</v>
      </c>
      <c r="E3" s="113" t="s">
        <v>114</v>
      </c>
      <c r="F3" s="112" t="s">
        <v>113</v>
      </c>
      <c r="G3" s="113" t="s">
        <v>114</v>
      </c>
    </row>
    <row r="4" spans="1:7" x14ac:dyDescent="0.25">
      <c r="A4" s="75"/>
      <c r="B4" s="76" t="s">
        <v>67</v>
      </c>
      <c r="C4" s="77" t="s">
        <v>1</v>
      </c>
      <c r="D4" s="96">
        <f>A!E11</f>
        <v>33</v>
      </c>
      <c r="E4" s="97">
        <f>A!F11</f>
        <v>27</v>
      </c>
      <c r="F4" s="96">
        <f>A!E16</f>
        <v>1</v>
      </c>
      <c r="G4" s="97">
        <f>A!F16</f>
        <v>1</v>
      </c>
    </row>
    <row r="5" spans="1:7" x14ac:dyDescent="0.25">
      <c r="A5" s="75"/>
      <c r="B5" s="78" t="s">
        <v>68</v>
      </c>
      <c r="C5" s="79" t="s">
        <v>3</v>
      </c>
      <c r="D5" s="119">
        <f>B!E10</f>
        <v>75</v>
      </c>
      <c r="E5" s="117">
        <f>B!F10</f>
        <v>16</v>
      </c>
      <c r="F5" s="119">
        <f>B!E15</f>
        <v>0</v>
      </c>
      <c r="G5" s="117">
        <f>B!F15</f>
        <v>0</v>
      </c>
    </row>
    <row r="6" spans="1:7" x14ac:dyDescent="0.25">
      <c r="A6" s="75"/>
      <c r="B6" s="79" t="s">
        <v>69</v>
      </c>
      <c r="C6" s="79" t="s">
        <v>2</v>
      </c>
      <c r="D6" s="96">
        <f>'C'!E3</f>
        <v>0</v>
      </c>
      <c r="E6" s="97">
        <f>'C'!F4</f>
        <v>0</v>
      </c>
      <c r="F6" s="96">
        <f>'C'!E9</f>
        <v>0</v>
      </c>
      <c r="G6" s="97">
        <f>'C'!F9</f>
        <v>0</v>
      </c>
    </row>
    <row r="7" spans="1:7" x14ac:dyDescent="0.25">
      <c r="A7" s="75"/>
      <c r="B7" s="78" t="s">
        <v>70</v>
      </c>
      <c r="C7" s="79" t="s">
        <v>9</v>
      </c>
      <c r="D7" s="96">
        <f>E!E16</f>
        <v>180</v>
      </c>
      <c r="E7" s="117">
        <f>E!F16</f>
        <v>45</v>
      </c>
      <c r="F7" s="96">
        <f>E!G16</f>
        <v>0</v>
      </c>
      <c r="G7" s="117">
        <f>E!H16</f>
        <v>0</v>
      </c>
    </row>
    <row r="8" spans="1:7" x14ac:dyDescent="0.25">
      <c r="A8" s="75"/>
      <c r="B8" s="78" t="s">
        <v>71</v>
      </c>
      <c r="C8" s="79" t="s">
        <v>5</v>
      </c>
      <c r="D8" s="96">
        <f>H!E26</f>
        <v>225</v>
      </c>
      <c r="E8" s="97">
        <f>H!F26</f>
        <v>81</v>
      </c>
      <c r="F8" s="96">
        <f>H!E31</f>
        <v>0</v>
      </c>
      <c r="G8" s="97">
        <f>H!F31</f>
        <v>0</v>
      </c>
    </row>
    <row r="9" spans="1:7" x14ac:dyDescent="0.25">
      <c r="A9" s="75"/>
      <c r="B9" s="78" t="s">
        <v>72</v>
      </c>
      <c r="C9" s="79" t="s">
        <v>13</v>
      </c>
      <c r="D9" s="96">
        <f>J!E20</f>
        <v>269</v>
      </c>
      <c r="E9" s="97">
        <f>J!F20</f>
        <v>71</v>
      </c>
      <c r="F9" s="96">
        <f>J!E25</f>
        <v>0</v>
      </c>
      <c r="G9" s="97">
        <f>J!F25</f>
        <v>0</v>
      </c>
    </row>
    <row r="10" spans="1:7" x14ac:dyDescent="0.25">
      <c r="A10" s="75"/>
      <c r="B10" s="79" t="s">
        <v>73</v>
      </c>
      <c r="C10" s="79" t="s">
        <v>4</v>
      </c>
      <c r="D10" s="96">
        <f>K!E4</f>
        <v>0</v>
      </c>
      <c r="E10" s="97">
        <f>K!F4</f>
        <v>0</v>
      </c>
      <c r="F10" s="96">
        <f>K!E9</f>
        <v>0</v>
      </c>
      <c r="G10" s="97">
        <f>K!F9</f>
        <v>0</v>
      </c>
    </row>
    <row r="11" spans="1:7" x14ac:dyDescent="0.25">
      <c r="A11" s="75"/>
      <c r="B11" s="79" t="s">
        <v>74</v>
      </c>
      <c r="C11" s="79" t="s">
        <v>6</v>
      </c>
      <c r="D11" s="96">
        <f>L!E8</f>
        <v>27</v>
      </c>
      <c r="E11" s="117">
        <f>L!F8</f>
        <v>14</v>
      </c>
      <c r="F11" s="96">
        <f>L!E13</f>
        <v>0</v>
      </c>
      <c r="G11" s="117">
        <f>L!F13</f>
        <v>0</v>
      </c>
    </row>
    <row r="12" spans="1:7" x14ac:dyDescent="0.25">
      <c r="A12" s="75"/>
      <c r="B12" s="78" t="s">
        <v>75</v>
      </c>
      <c r="C12" s="79" t="s">
        <v>7</v>
      </c>
      <c r="D12" s="96">
        <f>M!E40</f>
        <v>175</v>
      </c>
      <c r="E12" s="97">
        <f>M!F40</f>
        <v>145</v>
      </c>
      <c r="F12" s="96">
        <f>M!E45</f>
        <v>0</v>
      </c>
      <c r="G12" s="97">
        <f>M!F45</f>
        <v>0</v>
      </c>
    </row>
    <row r="13" spans="1:7" x14ac:dyDescent="0.25">
      <c r="A13" s="75"/>
      <c r="B13" s="78" t="s">
        <v>76</v>
      </c>
      <c r="C13" s="79" t="s">
        <v>10</v>
      </c>
      <c r="D13" s="96">
        <f>P!E7</f>
        <v>21</v>
      </c>
      <c r="E13" s="97">
        <f>P!F7</f>
        <v>7</v>
      </c>
      <c r="F13" s="96">
        <f>P!E12</f>
        <v>0</v>
      </c>
      <c r="G13" s="97">
        <f>P!F12</f>
        <v>0</v>
      </c>
    </row>
    <row r="14" spans="1:7" x14ac:dyDescent="0.25">
      <c r="A14" s="75"/>
      <c r="B14" s="78" t="s">
        <v>77</v>
      </c>
      <c r="C14" s="79" t="s">
        <v>11</v>
      </c>
      <c r="D14" s="96">
        <f>S!E45</f>
        <v>170</v>
      </c>
      <c r="E14" s="117">
        <f>S!F45</f>
        <v>66</v>
      </c>
      <c r="F14" s="96">
        <f>S!E50</f>
        <v>0</v>
      </c>
      <c r="G14" s="117">
        <f>S!F50</f>
        <v>0</v>
      </c>
    </row>
    <row r="15" spans="1:7" x14ac:dyDescent="0.25">
      <c r="A15" s="75"/>
      <c r="B15" s="78" t="s">
        <v>78</v>
      </c>
      <c r="C15" s="79" t="s">
        <v>8</v>
      </c>
      <c r="D15" s="96">
        <f>T!E40</f>
        <v>130</v>
      </c>
      <c r="E15" s="97">
        <f>T!F40</f>
        <v>130</v>
      </c>
      <c r="F15" s="96">
        <f>T!E46</f>
        <v>3</v>
      </c>
      <c r="G15" s="97">
        <f>T!F46</f>
        <v>3</v>
      </c>
    </row>
    <row r="16" spans="1:7" x14ac:dyDescent="0.25">
      <c r="A16" s="75"/>
      <c r="B16" s="78" t="s">
        <v>79</v>
      </c>
      <c r="C16" s="79" t="s">
        <v>12</v>
      </c>
      <c r="D16" s="96">
        <f>U!E21</f>
        <v>102</v>
      </c>
      <c r="E16" s="97">
        <f>U!F21</f>
        <v>94</v>
      </c>
      <c r="F16" s="96">
        <f>U!E28</f>
        <v>5</v>
      </c>
      <c r="G16" s="97">
        <f>U!F28</f>
        <v>5</v>
      </c>
    </row>
    <row r="17" spans="1:7" ht="15.75" thickBot="1" x14ac:dyDescent="0.3">
      <c r="A17" s="75"/>
      <c r="B17" s="80" t="s">
        <v>80</v>
      </c>
      <c r="C17" s="81" t="s">
        <v>14</v>
      </c>
      <c r="D17" s="96">
        <f>Z!E22</f>
        <v>123</v>
      </c>
      <c r="E17" s="117">
        <f>Z!F22</f>
        <v>74</v>
      </c>
      <c r="F17" s="96">
        <f>Z!E28</f>
        <v>0</v>
      </c>
      <c r="G17" s="117">
        <f>Z!F28</f>
        <v>0</v>
      </c>
    </row>
    <row r="18" spans="1:7" ht="15.75" thickBot="1" x14ac:dyDescent="0.3">
      <c r="C18" s="82" t="s">
        <v>15</v>
      </c>
      <c r="D18" s="58">
        <f t="shared" ref="D18:F18" si="0">SUM(D4:D17)</f>
        <v>1530</v>
      </c>
      <c r="E18" s="57">
        <f>SUM(E4:E17)</f>
        <v>770</v>
      </c>
      <c r="F18" s="58">
        <f t="shared" si="0"/>
        <v>9</v>
      </c>
      <c r="G18" s="57">
        <f>SUM(G4:G17)</f>
        <v>9</v>
      </c>
    </row>
    <row r="21" spans="1:7" x14ac:dyDescent="0.25">
      <c r="D21" s="130"/>
      <c r="E21" s="130"/>
      <c r="F21" s="130"/>
      <c r="G21" s="130"/>
    </row>
    <row r="22" spans="1:7" x14ac:dyDescent="0.25">
      <c r="D22" s="130"/>
      <c r="E22" s="130"/>
      <c r="F22" s="130"/>
      <c r="G22" s="130"/>
    </row>
    <row r="23" spans="1:7" x14ac:dyDescent="0.25">
      <c r="D23" s="130"/>
      <c r="E23" s="130"/>
      <c r="F23" s="130"/>
      <c r="G23" s="130"/>
    </row>
    <row r="24" spans="1:7" x14ac:dyDescent="0.25">
      <c r="D24" s="130"/>
      <c r="E24" s="130"/>
      <c r="F24" s="130"/>
      <c r="G24" s="130"/>
    </row>
    <row r="25" spans="1:7" x14ac:dyDescent="0.25">
      <c r="D25" s="130"/>
      <c r="E25" s="130"/>
      <c r="F25" s="130"/>
      <c r="G25" s="130"/>
    </row>
    <row r="26" spans="1:7" x14ac:dyDescent="0.25">
      <c r="D26" s="131"/>
      <c r="E26" s="131"/>
      <c r="F26" s="131"/>
      <c r="G26" s="131"/>
    </row>
    <row r="27" spans="1:7" x14ac:dyDescent="0.25">
      <c r="D27" s="132"/>
      <c r="E27" s="132"/>
      <c r="F27" s="132"/>
      <c r="G27" s="132"/>
    </row>
    <row r="28" spans="1:7" x14ac:dyDescent="0.25">
      <c r="D28" s="130"/>
      <c r="E28" s="130"/>
      <c r="F28" s="130"/>
      <c r="G28" s="130"/>
    </row>
    <row r="29" spans="1:7" x14ac:dyDescent="0.25">
      <c r="D29" s="130"/>
      <c r="E29" s="130"/>
      <c r="F29" s="130"/>
      <c r="G29" s="130"/>
    </row>
    <row r="30" spans="1:7" x14ac:dyDescent="0.25">
      <c r="D30" s="130"/>
      <c r="E30" s="130"/>
      <c r="F30" s="130"/>
      <c r="G30" s="130"/>
    </row>
    <row r="31" spans="1:7" x14ac:dyDescent="0.25">
      <c r="D31" s="130"/>
      <c r="E31" s="130"/>
      <c r="F31" s="130"/>
      <c r="G31" s="130"/>
    </row>
    <row r="32" spans="1:7" x14ac:dyDescent="0.25">
      <c r="D32" s="130"/>
      <c r="E32" s="130"/>
      <c r="F32" s="130"/>
      <c r="G32" s="130"/>
    </row>
    <row r="33" spans="3:7" x14ac:dyDescent="0.25">
      <c r="D33" s="130"/>
      <c r="E33" s="130"/>
      <c r="F33" s="130"/>
      <c r="G33" s="130"/>
    </row>
    <row r="34" spans="3:7" x14ac:dyDescent="0.25">
      <c r="D34" s="130"/>
      <c r="E34" s="130"/>
      <c r="F34" s="130"/>
      <c r="G34" s="130"/>
    </row>
    <row r="35" spans="3:7" x14ac:dyDescent="0.25">
      <c r="D35" s="132"/>
      <c r="E35" s="132"/>
      <c r="F35" s="132"/>
      <c r="G35" s="132"/>
    </row>
    <row r="36" spans="3:7" x14ac:dyDescent="0.25">
      <c r="D36" s="131"/>
      <c r="E36" s="131"/>
      <c r="F36" s="131"/>
      <c r="G36" s="131"/>
    </row>
    <row r="37" spans="3:7" x14ac:dyDescent="0.25">
      <c r="D37" s="130"/>
      <c r="E37" s="130"/>
      <c r="F37" s="130"/>
      <c r="G37" s="130"/>
    </row>
    <row r="39" spans="3:7" x14ac:dyDescent="0.25">
      <c r="C39" s="29"/>
    </row>
  </sheetData>
  <mergeCells count="2">
    <mergeCell ref="D2:E2"/>
    <mergeCell ref="F2:G2"/>
  </mergeCells>
  <conditionalFormatting sqref="D4:E17">
    <cfRule type="cellIs" priority="9" operator="equal">
      <formula>0</formula>
    </cfRule>
  </conditionalFormatting>
  <conditionalFormatting sqref="E4:E17">
    <cfRule type="cellIs" dxfId="7" priority="10" operator="lessThan">
      <formula>0</formula>
    </cfRule>
    <cfRule type="cellIs" dxfId="6" priority="11" operator="greaterThan">
      <formula>0</formula>
    </cfRule>
  </conditionalFormatting>
  <conditionalFormatting sqref="D4:D17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F4:G17">
    <cfRule type="cellIs" priority="3" operator="equal">
      <formula>0</formula>
    </cfRule>
  </conditionalFormatting>
  <conditionalFormatting sqref="G4:G17">
    <cfRule type="cellIs" dxfId="3" priority="4" operator="lessThan">
      <formula>0</formula>
    </cfRule>
    <cfRule type="cellIs" dxfId="2" priority="5" operator="greaterThan">
      <formula>0</formula>
    </cfRule>
  </conditionalFormatting>
  <conditionalFormatting sqref="F4:F1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2">
    <tabColor rgb="FF92D050"/>
  </sheetPr>
  <dimension ref="A1:F16"/>
  <sheetViews>
    <sheetView zoomScaleNormal="100" workbookViewId="0">
      <selection sqref="A1:A2"/>
    </sheetView>
  </sheetViews>
  <sheetFormatPr defaultColWidth="9.140625" defaultRowHeight="15" x14ac:dyDescent="0.25"/>
  <cols>
    <col min="1" max="1" width="13.140625" style="29" bestFit="1" customWidth="1"/>
    <col min="2" max="2" width="47" style="29" bestFit="1" customWidth="1"/>
    <col min="3" max="3" width="41.28515625" style="29" bestFit="1" customWidth="1"/>
    <col min="4" max="4" width="8.85546875" style="38" bestFit="1" customWidth="1"/>
    <col min="5" max="6" width="12.85546875" style="29" customWidth="1"/>
    <col min="7" max="16384" width="9.140625" style="29"/>
  </cols>
  <sheetData>
    <row r="1" spans="1:6" x14ac:dyDescent="0.25">
      <c r="A1" s="147" t="s">
        <v>0</v>
      </c>
      <c r="B1" s="147" t="s">
        <v>63</v>
      </c>
      <c r="C1" s="147" t="s">
        <v>62</v>
      </c>
      <c r="D1" s="147" t="s">
        <v>16</v>
      </c>
      <c r="E1" s="147" t="s">
        <v>38</v>
      </c>
      <c r="F1" s="147" t="s">
        <v>36</v>
      </c>
    </row>
    <row r="2" spans="1:6" x14ac:dyDescent="0.25">
      <c r="A2" s="147"/>
      <c r="B2" s="147"/>
      <c r="C2" s="147"/>
      <c r="D2" s="147"/>
      <c r="E2" s="147"/>
      <c r="F2" s="147"/>
    </row>
    <row r="3" spans="1:6" x14ac:dyDescent="0.25">
      <c r="A3" s="26" t="s">
        <v>3</v>
      </c>
      <c r="B3" s="32" t="s">
        <v>97</v>
      </c>
      <c r="C3" s="1" t="s">
        <v>24</v>
      </c>
      <c r="D3" s="36">
        <v>9903962</v>
      </c>
      <c r="E3" s="24">
        <v>10</v>
      </c>
      <c r="F3" s="24">
        <v>6</v>
      </c>
    </row>
    <row r="4" spans="1:6" x14ac:dyDescent="0.25">
      <c r="A4" s="26" t="s">
        <v>3</v>
      </c>
      <c r="B4" s="32" t="s">
        <v>98</v>
      </c>
      <c r="C4" s="32" t="s">
        <v>59</v>
      </c>
      <c r="D4" s="36">
        <v>5180189</v>
      </c>
      <c r="E4" s="24">
        <v>10</v>
      </c>
      <c r="F4" s="24">
        <v>2</v>
      </c>
    </row>
    <row r="5" spans="1:6" x14ac:dyDescent="0.25">
      <c r="A5" s="26" t="s">
        <v>3</v>
      </c>
      <c r="B5" s="32" t="s">
        <v>156</v>
      </c>
      <c r="C5" s="1" t="s">
        <v>24</v>
      </c>
      <c r="D5" s="36">
        <v>6510655</v>
      </c>
      <c r="E5" s="24">
        <v>19</v>
      </c>
      <c r="F5" s="24">
        <v>1</v>
      </c>
    </row>
    <row r="6" spans="1:6" x14ac:dyDescent="0.25">
      <c r="A6" s="26" t="s">
        <v>3</v>
      </c>
      <c r="B6" s="32" t="s">
        <v>157</v>
      </c>
      <c r="C6" s="1" t="s">
        <v>26</v>
      </c>
      <c r="D6" s="30">
        <v>5286690</v>
      </c>
      <c r="E6" s="24">
        <v>3</v>
      </c>
      <c r="F6" s="24">
        <v>2</v>
      </c>
    </row>
    <row r="7" spans="1:6" x14ac:dyDescent="0.25">
      <c r="A7" s="26" t="s">
        <v>3</v>
      </c>
      <c r="B7" s="32" t="s">
        <v>157</v>
      </c>
      <c r="C7" s="32" t="s">
        <v>60</v>
      </c>
      <c r="D7" s="36">
        <v>8531900</v>
      </c>
      <c r="E7" s="24">
        <v>10</v>
      </c>
      <c r="F7" s="24">
        <v>1</v>
      </c>
    </row>
    <row r="8" spans="1:6" x14ac:dyDescent="0.25">
      <c r="A8" s="26" t="s">
        <v>3</v>
      </c>
      <c r="B8" s="32" t="s">
        <v>180</v>
      </c>
      <c r="C8" s="1" t="s">
        <v>59</v>
      </c>
      <c r="D8" s="36">
        <v>7412103</v>
      </c>
      <c r="E8" s="24">
        <v>19</v>
      </c>
      <c r="F8" s="24">
        <v>2</v>
      </c>
    </row>
    <row r="9" spans="1:6" ht="15.75" thickBot="1" x14ac:dyDescent="0.3">
      <c r="A9" s="26" t="s">
        <v>3</v>
      </c>
      <c r="B9" s="32" t="s">
        <v>158</v>
      </c>
      <c r="C9" s="32" t="s">
        <v>17</v>
      </c>
      <c r="D9" s="83">
        <v>7366299</v>
      </c>
      <c r="E9" s="25">
        <v>4</v>
      </c>
      <c r="F9" s="25">
        <v>2</v>
      </c>
    </row>
    <row r="10" spans="1:6" ht="15.75" thickBot="1" x14ac:dyDescent="0.3">
      <c r="D10" s="23" t="s">
        <v>15</v>
      </c>
      <c r="E10" s="31">
        <f>SUM(E3:E9)</f>
        <v>75</v>
      </c>
      <c r="F10" s="31">
        <f>SUM(F3:F9)</f>
        <v>16</v>
      </c>
    </row>
    <row r="13" spans="1:6" ht="15" customHeight="1" x14ac:dyDescent="0.25">
      <c r="A13" s="143" t="s">
        <v>0</v>
      </c>
      <c r="B13" s="143" t="s">
        <v>104</v>
      </c>
      <c r="C13" s="143" t="s">
        <v>62</v>
      </c>
      <c r="D13" s="145" t="s">
        <v>16</v>
      </c>
      <c r="E13" s="143" t="s">
        <v>38</v>
      </c>
      <c r="F13" s="148" t="s">
        <v>36</v>
      </c>
    </row>
    <row r="14" spans="1:6" x14ac:dyDescent="0.25">
      <c r="A14" s="144"/>
      <c r="B14" s="144"/>
      <c r="C14" s="144"/>
      <c r="D14" s="146"/>
      <c r="E14" s="144"/>
      <c r="F14" s="149"/>
    </row>
    <row r="15" spans="1:6" ht="15.75" thickBot="1" x14ac:dyDescent="0.3">
      <c r="A15" s="26" t="s">
        <v>3</v>
      </c>
      <c r="B15" s="32"/>
      <c r="C15" s="39"/>
      <c r="D15" s="40"/>
      <c r="E15" s="54">
        <v>0</v>
      </c>
      <c r="F15" s="28">
        <v>0</v>
      </c>
    </row>
    <row r="16" spans="1:6" ht="15.75" thickBot="1" x14ac:dyDescent="0.3">
      <c r="D16" s="47" t="s">
        <v>15</v>
      </c>
      <c r="E16" s="48">
        <f>SUM(E15:E15)</f>
        <v>0</v>
      </c>
      <c r="F16" s="48">
        <f>SUM(F15:F15)</f>
        <v>0</v>
      </c>
    </row>
  </sheetData>
  <mergeCells count="12">
    <mergeCell ref="F13:F14"/>
    <mergeCell ref="A1:A2"/>
    <mergeCell ref="B1:B2"/>
    <mergeCell ref="C1:C2"/>
    <mergeCell ref="D1:D2"/>
    <mergeCell ref="E1:E2"/>
    <mergeCell ref="F1:F2"/>
    <mergeCell ref="A13:A14"/>
    <mergeCell ref="B13:B14"/>
    <mergeCell ref="C13:C14"/>
    <mergeCell ref="D13:D14"/>
    <mergeCell ref="E13:E14"/>
  </mergeCells>
  <pageMargins left="0.7" right="0.7" top="0.78740157499999996" bottom="0.78740157499999996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7">
    <tabColor rgb="FF92D050"/>
  </sheetPr>
  <dimension ref="A1:F22"/>
  <sheetViews>
    <sheetView zoomScaleNormal="100" workbookViewId="0">
      <pane ySplit="2" topLeftCell="A9" activePane="bottomLeft" state="frozen"/>
      <selection activeCell="B37" sqref="B37"/>
      <selection pane="bottomLeft" sqref="A1:A2"/>
    </sheetView>
  </sheetViews>
  <sheetFormatPr defaultColWidth="9.140625" defaultRowHeight="15" x14ac:dyDescent="0.25"/>
  <cols>
    <col min="1" max="1" width="11.140625" style="29" bestFit="1" customWidth="1"/>
    <col min="2" max="2" width="41.140625" style="29" bestFit="1" customWidth="1"/>
    <col min="3" max="3" width="41.28515625" style="29" bestFit="1" customWidth="1"/>
    <col min="4" max="4" width="8.85546875" style="38" bestFit="1" customWidth="1"/>
    <col min="5" max="6" width="12.85546875" style="29" customWidth="1"/>
    <col min="7" max="16384" width="9.140625" style="29"/>
  </cols>
  <sheetData>
    <row r="1" spans="1:6" x14ac:dyDescent="0.25">
      <c r="A1" s="147" t="s">
        <v>0</v>
      </c>
      <c r="B1" s="147" t="s">
        <v>63</v>
      </c>
      <c r="C1" s="147" t="s">
        <v>62</v>
      </c>
      <c r="D1" s="147" t="s">
        <v>16</v>
      </c>
      <c r="E1" s="147" t="s">
        <v>38</v>
      </c>
      <c r="F1" s="147" t="s">
        <v>36</v>
      </c>
    </row>
    <row r="2" spans="1:6" x14ac:dyDescent="0.25">
      <c r="A2" s="150"/>
      <c r="B2" s="150"/>
      <c r="C2" s="150"/>
      <c r="D2" s="150"/>
      <c r="E2" s="150"/>
      <c r="F2" s="150"/>
    </row>
    <row r="3" spans="1:6" s="10" customFormat="1" x14ac:dyDescent="0.25">
      <c r="A3" s="26" t="s">
        <v>58</v>
      </c>
      <c r="B3" s="26" t="s">
        <v>126</v>
      </c>
      <c r="C3" s="26" t="s">
        <v>59</v>
      </c>
      <c r="D3" s="36">
        <v>8560647</v>
      </c>
      <c r="E3" s="24">
        <v>21</v>
      </c>
      <c r="F3" s="24">
        <v>1</v>
      </c>
    </row>
    <row r="4" spans="1:6" s="10" customFormat="1" x14ac:dyDescent="0.25">
      <c r="A4" s="26" t="s">
        <v>58</v>
      </c>
      <c r="B4" s="26" t="s">
        <v>125</v>
      </c>
      <c r="C4" s="26" t="s">
        <v>60</v>
      </c>
      <c r="D4" s="36">
        <v>4482938</v>
      </c>
      <c r="E4" s="24">
        <v>28</v>
      </c>
      <c r="F4" s="24">
        <v>3</v>
      </c>
    </row>
    <row r="5" spans="1:6" s="10" customFormat="1" x14ac:dyDescent="0.25">
      <c r="A5" s="26" t="s">
        <v>58</v>
      </c>
      <c r="B5" s="26" t="s">
        <v>124</v>
      </c>
      <c r="C5" s="26" t="s">
        <v>60</v>
      </c>
      <c r="D5" s="36">
        <v>4223892</v>
      </c>
      <c r="E5" s="24">
        <v>9</v>
      </c>
      <c r="F5" s="24">
        <v>3</v>
      </c>
    </row>
    <row r="6" spans="1:6" s="10" customFormat="1" x14ac:dyDescent="0.25">
      <c r="A6" s="26" t="s">
        <v>58</v>
      </c>
      <c r="B6" s="26" t="s">
        <v>145</v>
      </c>
      <c r="C6" s="26" t="s">
        <v>59</v>
      </c>
      <c r="D6" s="36">
        <v>7721199</v>
      </c>
      <c r="E6" s="25">
        <v>12</v>
      </c>
      <c r="F6" s="25">
        <v>3</v>
      </c>
    </row>
    <row r="7" spans="1:6" s="10" customFormat="1" x14ac:dyDescent="0.25">
      <c r="A7" s="26" t="s">
        <v>58</v>
      </c>
      <c r="B7" s="26" t="s">
        <v>123</v>
      </c>
      <c r="C7" s="26" t="s">
        <v>24</v>
      </c>
      <c r="D7" s="36">
        <v>8841869</v>
      </c>
      <c r="E7" s="24">
        <v>5</v>
      </c>
      <c r="F7" s="24">
        <v>6</v>
      </c>
    </row>
    <row r="8" spans="1:6" s="10" customFormat="1" x14ac:dyDescent="0.25">
      <c r="A8" s="26" t="s">
        <v>58</v>
      </c>
      <c r="B8" s="26" t="s">
        <v>146</v>
      </c>
      <c r="C8" s="26" t="s">
        <v>59</v>
      </c>
      <c r="D8" s="36">
        <v>3958645</v>
      </c>
      <c r="E8" s="24">
        <v>23</v>
      </c>
      <c r="F8" s="24">
        <v>2</v>
      </c>
    </row>
    <row r="9" spans="1:6" s="10" customFormat="1" x14ac:dyDescent="0.25">
      <c r="A9" s="26" t="s">
        <v>58</v>
      </c>
      <c r="B9" s="26" t="s">
        <v>147</v>
      </c>
      <c r="C9" s="26" t="s">
        <v>59</v>
      </c>
      <c r="D9" s="36">
        <v>5682748</v>
      </c>
      <c r="E9" s="24">
        <v>22</v>
      </c>
      <c r="F9" s="24">
        <v>6</v>
      </c>
    </row>
    <row r="10" spans="1:6" s="10" customFormat="1" x14ac:dyDescent="0.25">
      <c r="A10" s="26" t="s">
        <v>58</v>
      </c>
      <c r="B10" s="26" t="s">
        <v>148</v>
      </c>
      <c r="C10" s="26" t="s">
        <v>59</v>
      </c>
      <c r="D10" s="37">
        <v>4879024</v>
      </c>
      <c r="E10" s="25">
        <v>15</v>
      </c>
      <c r="F10" s="25">
        <v>3</v>
      </c>
    </row>
    <row r="11" spans="1:6" s="10" customFormat="1" x14ac:dyDescent="0.25">
      <c r="A11" s="26" t="s">
        <v>58</v>
      </c>
      <c r="B11" s="26" t="s">
        <v>176</v>
      </c>
      <c r="C11" s="26" t="s">
        <v>59</v>
      </c>
      <c r="D11" s="36">
        <v>5134544</v>
      </c>
      <c r="E11" s="24">
        <v>22</v>
      </c>
      <c r="F11" s="24">
        <v>4</v>
      </c>
    </row>
    <row r="12" spans="1:6" s="10" customFormat="1" x14ac:dyDescent="0.25">
      <c r="A12" s="26" t="s">
        <v>58</v>
      </c>
      <c r="B12" s="26" t="s">
        <v>177</v>
      </c>
      <c r="C12" s="26" t="s">
        <v>59</v>
      </c>
      <c r="D12" s="36">
        <v>5986815</v>
      </c>
      <c r="E12" s="24">
        <v>13</v>
      </c>
      <c r="F12" s="24">
        <v>4</v>
      </c>
    </row>
    <row r="13" spans="1:6" s="10" customFormat="1" x14ac:dyDescent="0.25">
      <c r="A13" s="26" t="s">
        <v>58</v>
      </c>
      <c r="B13" s="26" t="s">
        <v>178</v>
      </c>
      <c r="C13" s="26" t="s">
        <v>21</v>
      </c>
      <c r="D13" s="37">
        <v>1993110</v>
      </c>
      <c r="E13" s="25">
        <v>2</v>
      </c>
      <c r="F13" s="25">
        <v>1</v>
      </c>
    </row>
    <row r="14" spans="1:6" s="10" customFormat="1" x14ac:dyDescent="0.25">
      <c r="A14" s="26" t="s">
        <v>58</v>
      </c>
      <c r="B14" s="1" t="s">
        <v>181</v>
      </c>
      <c r="C14" s="1" t="s">
        <v>59</v>
      </c>
      <c r="D14" s="35">
        <v>5343294</v>
      </c>
      <c r="E14" s="28">
        <v>0</v>
      </c>
      <c r="F14" s="28">
        <v>4</v>
      </c>
    </row>
    <row r="15" spans="1:6" s="10" customFormat="1" ht="15.75" thickBot="1" x14ac:dyDescent="0.3">
      <c r="A15" s="26" t="s">
        <v>58</v>
      </c>
      <c r="B15" s="1" t="s">
        <v>182</v>
      </c>
      <c r="C15" s="1" t="s">
        <v>59</v>
      </c>
      <c r="D15" s="35">
        <v>5222508</v>
      </c>
      <c r="E15" s="25">
        <v>8</v>
      </c>
      <c r="F15" s="25">
        <v>5</v>
      </c>
    </row>
    <row r="16" spans="1:6" ht="15.75" thickBot="1" x14ac:dyDescent="0.3">
      <c r="D16" s="23" t="s">
        <v>15</v>
      </c>
      <c r="E16" s="31">
        <f>SUM(E3:E15)</f>
        <v>180</v>
      </c>
      <c r="F16" s="31">
        <f>SUM(F3:F15)</f>
        <v>45</v>
      </c>
    </row>
    <row r="19" spans="1:6" ht="15" customHeight="1" x14ac:dyDescent="0.25">
      <c r="A19" s="143" t="s">
        <v>0</v>
      </c>
      <c r="B19" s="143" t="s">
        <v>104</v>
      </c>
      <c r="C19" s="143" t="s">
        <v>62</v>
      </c>
      <c r="D19" s="145" t="s">
        <v>16</v>
      </c>
      <c r="E19" s="143" t="s">
        <v>38</v>
      </c>
      <c r="F19" s="148" t="s">
        <v>36</v>
      </c>
    </row>
    <row r="20" spans="1:6" x14ac:dyDescent="0.25">
      <c r="A20" s="144"/>
      <c r="B20" s="144"/>
      <c r="C20" s="144"/>
      <c r="D20" s="146"/>
      <c r="E20" s="144"/>
      <c r="F20" s="149"/>
    </row>
    <row r="21" spans="1:6" ht="15.75" thickBot="1" x14ac:dyDescent="0.3">
      <c r="A21" s="26" t="s">
        <v>58</v>
      </c>
      <c r="B21" s="32"/>
      <c r="C21" s="39"/>
      <c r="D21" s="40"/>
      <c r="E21" s="54">
        <v>0</v>
      </c>
      <c r="F21" s="28">
        <v>0</v>
      </c>
    </row>
    <row r="22" spans="1:6" ht="15.75" thickBot="1" x14ac:dyDescent="0.3">
      <c r="D22" s="47" t="s">
        <v>15</v>
      </c>
      <c r="E22" s="48">
        <f>SUM(E21:E21)</f>
        <v>0</v>
      </c>
      <c r="F22" s="48">
        <f>SUM(F21:F21)</f>
        <v>0</v>
      </c>
    </row>
  </sheetData>
  <mergeCells count="12">
    <mergeCell ref="F19:F20"/>
    <mergeCell ref="A1:A2"/>
    <mergeCell ref="B1:B2"/>
    <mergeCell ref="D1:D2"/>
    <mergeCell ref="C1:C2"/>
    <mergeCell ref="E1:E2"/>
    <mergeCell ref="F1:F2"/>
    <mergeCell ref="A19:A20"/>
    <mergeCell ref="B19:B20"/>
    <mergeCell ref="C19:C20"/>
    <mergeCell ref="D19:D20"/>
    <mergeCell ref="E19:E20"/>
  </mergeCells>
  <pageMargins left="0.7" right="0.7" top="0.78740157499999996" bottom="0.78740157499999996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>
    <tabColor rgb="FF92D050"/>
  </sheetPr>
  <dimension ref="A1:F10"/>
  <sheetViews>
    <sheetView zoomScaleNormal="100" workbookViewId="0">
      <selection sqref="A1:A2"/>
    </sheetView>
  </sheetViews>
  <sheetFormatPr defaultColWidth="9.140625" defaultRowHeight="15" x14ac:dyDescent="0.25"/>
  <cols>
    <col min="1" max="1" width="9.42578125" style="29" bestFit="1" customWidth="1"/>
    <col min="2" max="2" width="40.85546875" style="29" bestFit="1" customWidth="1"/>
    <col min="3" max="3" width="41.28515625" style="29" bestFit="1" customWidth="1"/>
    <col min="4" max="4" width="8.85546875" style="38" bestFit="1" customWidth="1"/>
    <col min="5" max="6" width="12.85546875" style="29" customWidth="1"/>
    <col min="7" max="16384" width="9.140625" style="29"/>
  </cols>
  <sheetData>
    <row r="1" spans="1:6" x14ac:dyDescent="0.25">
      <c r="A1" s="147" t="s">
        <v>0</v>
      </c>
      <c r="B1" s="147" t="s">
        <v>63</v>
      </c>
      <c r="C1" s="147" t="s">
        <v>62</v>
      </c>
      <c r="D1" s="147" t="s">
        <v>16</v>
      </c>
      <c r="E1" s="147" t="s">
        <v>38</v>
      </c>
      <c r="F1" s="147" t="s">
        <v>36</v>
      </c>
    </row>
    <row r="2" spans="1:6" x14ac:dyDescent="0.25">
      <c r="A2" s="147"/>
      <c r="B2" s="147"/>
      <c r="C2" s="147"/>
      <c r="D2" s="147"/>
      <c r="E2" s="147"/>
      <c r="F2" s="147"/>
    </row>
    <row r="3" spans="1:6" ht="15.75" thickBot="1" x14ac:dyDescent="0.3">
      <c r="A3" s="26" t="s">
        <v>2</v>
      </c>
      <c r="B3" s="32"/>
      <c r="C3" s="39"/>
      <c r="D3" s="40"/>
      <c r="E3" s="54">
        <v>0</v>
      </c>
      <c r="F3" s="28">
        <v>0</v>
      </c>
    </row>
    <row r="4" spans="1:6" ht="15.75" thickBot="1" x14ac:dyDescent="0.3">
      <c r="D4" s="23" t="s">
        <v>15</v>
      </c>
      <c r="E4" s="31">
        <f>SUM(E3:E3)</f>
        <v>0</v>
      </c>
      <c r="F4" s="31">
        <f>SUM(F3:F3)</f>
        <v>0</v>
      </c>
    </row>
    <row r="7" spans="1:6" ht="15" customHeight="1" x14ac:dyDescent="0.25">
      <c r="A7" s="143" t="s">
        <v>0</v>
      </c>
      <c r="B7" s="143" t="s">
        <v>104</v>
      </c>
      <c r="C7" s="143" t="s">
        <v>62</v>
      </c>
      <c r="D7" s="145" t="s">
        <v>16</v>
      </c>
      <c r="E7" s="143" t="s">
        <v>38</v>
      </c>
      <c r="F7" s="148" t="s">
        <v>36</v>
      </c>
    </row>
    <row r="8" spans="1:6" x14ac:dyDescent="0.25">
      <c r="A8" s="144"/>
      <c r="B8" s="144"/>
      <c r="C8" s="144"/>
      <c r="D8" s="146"/>
      <c r="E8" s="144"/>
      <c r="F8" s="149"/>
    </row>
    <row r="9" spans="1:6" ht="15.75" thickBot="1" x14ac:dyDescent="0.3">
      <c r="A9" s="26" t="s">
        <v>2</v>
      </c>
      <c r="B9" s="32"/>
      <c r="C9" s="39"/>
      <c r="D9" s="40"/>
      <c r="E9" s="54">
        <v>0</v>
      </c>
      <c r="F9" s="28">
        <v>0</v>
      </c>
    </row>
    <row r="10" spans="1:6" ht="15.75" thickBot="1" x14ac:dyDescent="0.3">
      <c r="D10" s="47" t="s">
        <v>15</v>
      </c>
      <c r="E10" s="48">
        <f>SUM(E9:E9)</f>
        <v>0</v>
      </c>
      <c r="F10" s="48">
        <f>SUM(F9:F9)</f>
        <v>0</v>
      </c>
    </row>
  </sheetData>
  <mergeCells count="12">
    <mergeCell ref="F7:F8"/>
    <mergeCell ref="A1:A2"/>
    <mergeCell ref="B1:B2"/>
    <mergeCell ref="C1:C2"/>
    <mergeCell ref="D1:D2"/>
    <mergeCell ref="E1:E2"/>
    <mergeCell ref="F1:F2"/>
    <mergeCell ref="A7:A8"/>
    <mergeCell ref="B7:B8"/>
    <mergeCell ref="C7:C8"/>
    <mergeCell ref="D7:D8"/>
    <mergeCell ref="E7:E8"/>
  </mergeCells>
  <pageMargins left="0.7" right="0.7" top="0.78740157499999996" bottom="0.78740157499999996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3">
    <tabColor rgb="FF92D050"/>
  </sheetPr>
  <dimension ref="A1:G32"/>
  <sheetViews>
    <sheetView zoomScaleNormal="100" workbookViewId="0">
      <selection sqref="A1:A2"/>
    </sheetView>
  </sheetViews>
  <sheetFormatPr defaultColWidth="9.140625" defaultRowHeight="15" x14ac:dyDescent="0.25"/>
  <cols>
    <col min="1" max="1" width="15.85546875" style="29" bestFit="1" customWidth="1"/>
    <col min="2" max="2" width="53.85546875" style="29" bestFit="1" customWidth="1"/>
    <col min="3" max="3" width="41.28515625" style="29" bestFit="1" customWidth="1"/>
    <col min="4" max="4" width="8.85546875" style="38" bestFit="1" customWidth="1"/>
    <col min="5" max="6" width="12.85546875" style="29" customWidth="1"/>
    <col min="7" max="16384" width="9.140625" style="29"/>
  </cols>
  <sheetData>
    <row r="1" spans="1:7" x14ac:dyDescent="0.25">
      <c r="A1" s="147" t="s">
        <v>0</v>
      </c>
      <c r="B1" s="147" t="s">
        <v>63</v>
      </c>
      <c r="C1" s="147" t="s">
        <v>62</v>
      </c>
      <c r="D1" s="147" t="s">
        <v>16</v>
      </c>
      <c r="E1" s="147" t="s">
        <v>38</v>
      </c>
      <c r="F1" s="147" t="s">
        <v>36</v>
      </c>
    </row>
    <row r="2" spans="1:7" x14ac:dyDescent="0.25">
      <c r="A2" s="147"/>
      <c r="B2" s="147"/>
      <c r="C2" s="147"/>
      <c r="D2" s="147"/>
      <c r="E2" s="147"/>
      <c r="F2" s="147"/>
    </row>
    <row r="3" spans="1:7" x14ac:dyDescent="0.25">
      <c r="A3" s="26" t="s">
        <v>5</v>
      </c>
      <c r="B3" s="32" t="s">
        <v>50</v>
      </c>
      <c r="C3" s="1" t="s">
        <v>59</v>
      </c>
      <c r="D3" s="85">
        <v>7630615</v>
      </c>
      <c r="E3" s="34">
        <v>58</v>
      </c>
      <c r="F3" s="28">
        <v>14</v>
      </c>
    </row>
    <row r="4" spans="1:7" x14ac:dyDescent="0.25">
      <c r="A4" s="26" t="s">
        <v>5</v>
      </c>
      <c r="B4" s="32" t="s">
        <v>102</v>
      </c>
      <c r="C4" s="32" t="s">
        <v>21</v>
      </c>
      <c r="D4" s="85">
        <v>9924639</v>
      </c>
      <c r="E4" s="34">
        <v>5</v>
      </c>
      <c r="F4" s="28">
        <v>3</v>
      </c>
    </row>
    <row r="5" spans="1:7" x14ac:dyDescent="0.25">
      <c r="A5" s="26" t="s">
        <v>5</v>
      </c>
      <c r="B5" s="32" t="s">
        <v>127</v>
      </c>
      <c r="C5" s="32" t="s">
        <v>24</v>
      </c>
      <c r="D5" s="85">
        <v>1450637</v>
      </c>
      <c r="E5" s="34">
        <v>14</v>
      </c>
      <c r="F5" s="28">
        <v>12</v>
      </c>
    </row>
    <row r="6" spans="1:7" x14ac:dyDescent="0.25">
      <c r="A6" s="26" t="s">
        <v>5</v>
      </c>
      <c r="B6" s="26" t="s">
        <v>103</v>
      </c>
      <c r="C6" s="26" t="s">
        <v>59</v>
      </c>
      <c r="D6" s="85">
        <v>1817339</v>
      </c>
      <c r="E6" s="34">
        <v>8</v>
      </c>
      <c r="F6" s="28">
        <v>2</v>
      </c>
    </row>
    <row r="7" spans="1:7" x14ac:dyDescent="0.25">
      <c r="A7" s="26" t="s">
        <v>5</v>
      </c>
      <c r="B7" s="26" t="s">
        <v>128</v>
      </c>
      <c r="C7" s="26" t="s">
        <v>59</v>
      </c>
      <c r="D7" s="86">
        <v>4381530</v>
      </c>
      <c r="E7" s="34">
        <v>10</v>
      </c>
      <c r="F7" s="28">
        <v>1</v>
      </c>
    </row>
    <row r="8" spans="1:7" x14ac:dyDescent="0.25">
      <c r="A8" s="26" t="s">
        <v>5</v>
      </c>
      <c r="B8" s="26" t="s">
        <v>129</v>
      </c>
      <c r="C8" s="26" t="s">
        <v>59</v>
      </c>
      <c r="D8" s="86">
        <v>2749776</v>
      </c>
      <c r="E8" s="34">
        <v>10</v>
      </c>
      <c r="F8" s="28">
        <v>3</v>
      </c>
    </row>
    <row r="9" spans="1:7" x14ac:dyDescent="0.25">
      <c r="A9" s="26" t="s">
        <v>5</v>
      </c>
      <c r="B9" s="26" t="s">
        <v>130</v>
      </c>
      <c r="C9" s="26" t="s">
        <v>59</v>
      </c>
      <c r="D9" s="86">
        <v>4753225</v>
      </c>
      <c r="E9" s="34">
        <v>13</v>
      </c>
      <c r="F9" s="28">
        <v>1</v>
      </c>
    </row>
    <row r="10" spans="1:7" x14ac:dyDescent="0.25">
      <c r="A10" s="26" t="s">
        <v>5</v>
      </c>
      <c r="B10" s="26" t="s">
        <v>131</v>
      </c>
      <c r="C10" s="26" t="s">
        <v>59</v>
      </c>
      <c r="D10" s="86">
        <v>5600030</v>
      </c>
      <c r="E10" s="34">
        <v>6</v>
      </c>
      <c r="F10" s="28">
        <v>2</v>
      </c>
      <c r="G10" s="10"/>
    </row>
    <row r="11" spans="1:7" x14ac:dyDescent="0.25">
      <c r="A11" s="26" t="s">
        <v>5</v>
      </c>
      <c r="B11" s="26" t="s">
        <v>132</v>
      </c>
      <c r="C11" s="26" t="s">
        <v>60</v>
      </c>
      <c r="D11" s="86">
        <v>2089762</v>
      </c>
      <c r="E11" s="34">
        <v>10</v>
      </c>
      <c r="F11" s="28">
        <v>7</v>
      </c>
      <c r="G11" s="10"/>
    </row>
    <row r="12" spans="1:7" x14ac:dyDescent="0.25">
      <c r="A12" s="26" t="s">
        <v>5</v>
      </c>
      <c r="B12" s="26" t="s">
        <v>133</v>
      </c>
      <c r="C12" s="32" t="s">
        <v>21</v>
      </c>
      <c r="D12" s="86">
        <v>1172890</v>
      </c>
      <c r="E12" s="34">
        <v>2</v>
      </c>
      <c r="F12" s="28">
        <v>1</v>
      </c>
      <c r="G12" s="10"/>
    </row>
    <row r="13" spans="1:7" x14ac:dyDescent="0.25">
      <c r="A13" s="26" t="s">
        <v>5</v>
      </c>
      <c r="B13" s="26" t="s">
        <v>140</v>
      </c>
      <c r="C13" s="26" t="s">
        <v>59</v>
      </c>
      <c r="D13" s="98">
        <v>6581899</v>
      </c>
      <c r="E13" s="34">
        <v>25</v>
      </c>
      <c r="F13" s="28">
        <v>5</v>
      </c>
      <c r="G13" s="10"/>
    </row>
    <row r="14" spans="1:7" x14ac:dyDescent="0.25">
      <c r="A14" s="26" t="s">
        <v>5</v>
      </c>
      <c r="B14" s="26" t="s">
        <v>141</v>
      </c>
      <c r="C14" s="26" t="s">
        <v>59</v>
      </c>
      <c r="D14" s="98">
        <v>1109434</v>
      </c>
      <c r="E14" s="34">
        <v>14</v>
      </c>
      <c r="F14" s="28">
        <v>6</v>
      </c>
      <c r="G14" s="10"/>
    </row>
    <row r="15" spans="1:7" x14ac:dyDescent="0.25">
      <c r="A15" s="26" t="s">
        <v>5</v>
      </c>
      <c r="B15" s="26" t="s">
        <v>183</v>
      </c>
      <c r="C15" s="26" t="s">
        <v>21</v>
      </c>
      <c r="D15" s="106">
        <v>2028356</v>
      </c>
      <c r="E15" s="28">
        <v>4</v>
      </c>
      <c r="F15" s="46">
        <v>2</v>
      </c>
      <c r="G15" s="10"/>
    </row>
    <row r="16" spans="1:7" x14ac:dyDescent="0.25">
      <c r="A16" s="26" t="s">
        <v>5</v>
      </c>
      <c r="B16" s="26" t="s">
        <v>184</v>
      </c>
      <c r="C16" s="26" t="s">
        <v>21</v>
      </c>
      <c r="D16" s="106">
        <v>7741294</v>
      </c>
      <c r="E16" s="28">
        <v>2</v>
      </c>
      <c r="F16" s="46">
        <v>1</v>
      </c>
      <c r="G16" s="10"/>
    </row>
    <row r="17" spans="1:7" x14ac:dyDescent="0.25">
      <c r="A17" s="26" t="s">
        <v>5</v>
      </c>
      <c r="B17" s="26" t="s">
        <v>185</v>
      </c>
      <c r="C17" s="26" t="s">
        <v>59</v>
      </c>
      <c r="D17" s="106">
        <v>2801353</v>
      </c>
      <c r="E17" s="28">
        <v>8</v>
      </c>
      <c r="F17" s="46">
        <v>1</v>
      </c>
      <c r="G17" s="10"/>
    </row>
    <row r="18" spans="1:7" x14ac:dyDescent="0.25">
      <c r="A18" s="26" t="s">
        <v>5</v>
      </c>
      <c r="B18" s="26" t="s">
        <v>186</v>
      </c>
      <c r="C18" s="26" t="s">
        <v>59</v>
      </c>
      <c r="D18" s="106">
        <v>8877013</v>
      </c>
      <c r="E18" s="28">
        <v>0</v>
      </c>
      <c r="F18" s="46">
        <v>1</v>
      </c>
      <c r="G18" s="10"/>
    </row>
    <row r="19" spans="1:7" x14ac:dyDescent="0.25">
      <c r="A19" s="26" t="s">
        <v>5</v>
      </c>
      <c r="B19" s="26" t="s">
        <v>163</v>
      </c>
      <c r="C19" s="32" t="s">
        <v>24</v>
      </c>
      <c r="D19" s="98">
        <v>9924037</v>
      </c>
      <c r="E19" s="28">
        <v>0</v>
      </c>
      <c r="F19" s="28">
        <v>2</v>
      </c>
      <c r="G19" s="10"/>
    </row>
    <row r="20" spans="1:7" x14ac:dyDescent="0.25">
      <c r="A20" s="26" t="s">
        <v>5</v>
      </c>
      <c r="B20" s="26" t="s">
        <v>164</v>
      </c>
      <c r="C20" s="32" t="s">
        <v>24</v>
      </c>
      <c r="D20" s="98">
        <v>1896778</v>
      </c>
      <c r="E20" s="28">
        <v>9</v>
      </c>
      <c r="F20" s="28">
        <v>4</v>
      </c>
      <c r="G20" s="10"/>
    </row>
    <row r="21" spans="1:7" x14ac:dyDescent="0.25">
      <c r="A21" s="26" t="s">
        <v>5</v>
      </c>
      <c r="B21" s="26" t="s">
        <v>165</v>
      </c>
      <c r="C21" s="26" t="s">
        <v>22</v>
      </c>
      <c r="D21" s="98">
        <v>4699567</v>
      </c>
      <c r="E21" s="28">
        <v>0</v>
      </c>
      <c r="F21" s="28">
        <v>1</v>
      </c>
      <c r="G21" s="10"/>
    </row>
    <row r="22" spans="1:7" x14ac:dyDescent="0.25">
      <c r="A22" s="26" t="s">
        <v>5</v>
      </c>
      <c r="B22" s="26" t="s">
        <v>166</v>
      </c>
      <c r="C22" s="26" t="s">
        <v>59</v>
      </c>
      <c r="D22" s="106">
        <v>2837121</v>
      </c>
      <c r="E22" s="28">
        <v>10</v>
      </c>
      <c r="F22" s="46">
        <v>9</v>
      </c>
      <c r="G22" s="10"/>
    </row>
    <row r="23" spans="1:7" x14ac:dyDescent="0.25">
      <c r="A23" s="26" t="s">
        <v>5</v>
      </c>
      <c r="B23" s="26" t="s">
        <v>187</v>
      </c>
      <c r="C23" s="26" t="s">
        <v>59</v>
      </c>
      <c r="D23" s="106">
        <v>35291982</v>
      </c>
      <c r="E23" s="28">
        <v>8</v>
      </c>
      <c r="F23" s="46">
        <v>1</v>
      </c>
      <c r="G23" s="10"/>
    </row>
    <row r="24" spans="1:7" x14ac:dyDescent="0.25">
      <c r="A24" s="26" t="s">
        <v>5</v>
      </c>
      <c r="B24" s="26" t="s">
        <v>188</v>
      </c>
      <c r="C24" s="26" t="s">
        <v>60</v>
      </c>
      <c r="D24" s="106">
        <v>9445282</v>
      </c>
      <c r="E24" s="28">
        <v>6</v>
      </c>
      <c r="F24" s="46">
        <v>1</v>
      </c>
      <c r="G24" s="10"/>
    </row>
    <row r="25" spans="1:7" ht="15.75" thickBot="1" x14ac:dyDescent="0.3">
      <c r="A25" s="26" t="s">
        <v>5</v>
      </c>
      <c r="B25" s="26" t="s">
        <v>189</v>
      </c>
      <c r="C25" s="26" t="s">
        <v>21</v>
      </c>
      <c r="D25" s="106">
        <v>2540162</v>
      </c>
      <c r="E25" s="46">
        <v>3</v>
      </c>
      <c r="F25" s="46">
        <v>1</v>
      </c>
      <c r="G25" s="10"/>
    </row>
    <row r="26" spans="1:7" ht="15.75" thickBot="1" x14ac:dyDescent="0.3">
      <c r="D26" s="23" t="s">
        <v>15</v>
      </c>
      <c r="E26" s="31">
        <f>SUM(E3:E25)</f>
        <v>225</v>
      </c>
      <c r="F26" s="31">
        <f>SUM(F3:F25)</f>
        <v>81</v>
      </c>
    </row>
    <row r="29" spans="1:7" ht="15" customHeight="1" x14ac:dyDescent="0.25">
      <c r="A29" s="151" t="s">
        <v>0</v>
      </c>
      <c r="B29" s="151" t="s">
        <v>104</v>
      </c>
      <c r="C29" s="151" t="s">
        <v>62</v>
      </c>
      <c r="D29" s="152" t="s">
        <v>16</v>
      </c>
      <c r="E29" s="151" t="s">
        <v>38</v>
      </c>
      <c r="F29" s="151" t="s">
        <v>36</v>
      </c>
    </row>
    <row r="30" spans="1:7" x14ac:dyDescent="0.25">
      <c r="A30" s="151"/>
      <c r="B30" s="151"/>
      <c r="C30" s="151"/>
      <c r="D30" s="152"/>
      <c r="E30" s="151"/>
      <c r="F30" s="151"/>
    </row>
    <row r="31" spans="1:7" ht="15.75" thickBot="1" x14ac:dyDescent="0.3">
      <c r="A31" s="26" t="s">
        <v>5</v>
      </c>
      <c r="B31" s="32"/>
      <c r="C31" s="49"/>
      <c r="D31" s="40"/>
      <c r="E31" s="34">
        <v>0</v>
      </c>
      <c r="F31" s="28">
        <v>0</v>
      </c>
    </row>
    <row r="32" spans="1:7" ht="15.75" thickBot="1" x14ac:dyDescent="0.3">
      <c r="D32" s="47" t="s">
        <v>15</v>
      </c>
      <c r="E32" s="48">
        <f>SUM(E29:E31)</f>
        <v>0</v>
      </c>
      <c r="F32" s="48">
        <f>SUM(F29:F31)</f>
        <v>0</v>
      </c>
    </row>
  </sheetData>
  <mergeCells count="12">
    <mergeCell ref="F29:F30"/>
    <mergeCell ref="A1:A2"/>
    <mergeCell ref="B1:B2"/>
    <mergeCell ref="C1:C2"/>
    <mergeCell ref="D1:D2"/>
    <mergeCell ref="E1:E2"/>
    <mergeCell ref="F1:F2"/>
    <mergeCell ref="A29:A30"/>
    <mergeCell ref="B29:B30"/>
    <mergeCell ref="C29:C30"/>
    <mergeCell ref="D29:D30"/>
    <mergeCell ref="E29:E30"/>
  </mergeCells>
  <pageMargins left="0.7" right="0.7" top="0.78740157499999996" bottom="0.78740157499999996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4">
    <tabColor rgb="FF92D050"/>
  </sheetPr>
  <dimension ref="A1:F26"/>
  <sheetViews>
    <sheetView topLeftCell="A10" zoomScaleNormal="100" workbookViewId="0">
      <selection sqref="A1:A2"/>
    </sheetView>
  </sheetViews>
  <sheetFormatPr defaultColWidth="9.140625" defaultRowHeight="15" x14ac:dyDescent="0.25"/>
  <cols>
    <col min="1" max="1" width="8.85546875" style="29" bestFit="1" customWidth="1"/>
    <col min="2" max="2" width="63.85546875" style="29" bestFit="1" customWidth="1"/>
    <col min="3" max="3" width="41.28515625" style="29" bestFit="1" customWidth="1"/>
    <col min="4" max="4" width="8.85546875" style="38" bestFit="1" customWidth="1"/>
    <col min="5" max="6" width="12.85546875" style="29" customWidth="1"/>
    <col min="7" max="16384" width="9.140625" style="29"/>
  </cols>
  <sheetData>
    <row r="1" spans="1:6" x14ac:dyDescent="0.25">
      <c r="A1" s="150" t="s">
        <v>0</v>
      </c>
      <c r="B1" s="150" t="s">
        <v>63</v>
      </c>
      <c r="C1" s="150" t="s">
        <v>62</v>
      </c>
      <c r="D1" s="150" t="s">
        <v>16</v>
      </c>
      <c r="E1" s="150" t="s">
        <v>38</v>
      </c>
      <c r="F1" s="150" t="s">
        <v>36</v>
      </c>
    </row>
    <row r="2" spans="1:6" x14ac:dyDescent="0.25">
      <c r="A2" s="153"/>
      <c r="B2" s="153"/>
      <c r="C2" s="153"/>
      <c r="D2" s="153"/>
      <c r="E2" s="153"/>
      <c r="F2" s="153"/>
    </row>
    <row r="3" spans="1:6" s="121" customFormat="1" x14ac:dyDescent="0.25">
      <c r="A3" s="26" t="s">
        <v>13</v>
      </c>
      <c r="B3" s="26" t="s">
        <v>195</v>
      </c>
      <c r="C3" s="26" t="s">
        <v>59</v>
      </c>
      <c r="D3" s="36">
        <v>3875788</v>
      </c>
      <c r="E3" s="28">
        <v>16</v>
      </c>
      <c r="F3" s="28">
        <v>4</v>
      </c>
    </row>
    <row r="4" spans="1:6" s="121" customFormat="1" x14ac:dyDescent="0.25">
      <c r="A4" s="26" t="s">
        <v>13</v>
      </c>
      <c r="B4" s="26" t="s">
        <v>196</v>
      </c>
      <c r="C4" s="26" t="s">
        <v>59</v>
      </c>
      <c r="D4" s="36">
        <v>4263854</v>
      </c>
      <c r="E4" s="28">
        <v>22</v>
      </c>
      <c r="F4" s="28">
        <v>5</v>
      </c>
    </row>
    <row r="5" spans="1:6" s="10" customFormat="1" x14ac:dyDescent="0.25">
      <c r="A5" s="26" t="s">
        <v>13</v>
      </c>
      <c r="B5" s="26" t="s">
        <v>190</v>
      </c>
      <c r="C5" s="26" t="s">
        <v>59</v>
      </c>
      <c r="D5" s="30">
        <v>6132792</v>
      </c>
      <c r="E5" s="28">
        <v>33</v>
      </c>
      <c r="F5" s="28">
        <v>3</v>
      </c>
    </row>
    <row r="6" spans="1:6" s="121" customFormat="1" x14ac:dyDescent="0.25">
      <c r="A6" s="26" t="s">
        <v>13</v>
      </c>
      <c r="B6" s="26" t="s">
        <v>190</v>
      </c>
      <c r="C6" s="26" t="s">
        <v>24</v>
      </c>
      <c r="D6" s="36">
        <v>1185724</v>
      </c>
      <c r="E6" s="28">
        <v>30</v>
      </c>
      <c r="F6" s="28">
        <v>6</v>
      </c>
    </row>
    <row r="7" spans="1:6" s="121" customFormat="1" x14ac:dyDescent="0.25">
      <c r="A7" s="26" t="s">
        <v>13</v>
      </c>
      <c r="B7" s="26" t="s">
        <v>191</v>
      </c>
      <c r="C7" s="26" t="s">
        <v>59</v>
      </c>
      <c r="D7" s="36">
        <v>1309126</v>
      </c>
      <c r="E7" s="28">
        <v>16</v>
      </c>
      <c r="F7" s="28">
        <v>2</v>
      </c>
    </row>
    <row r="8" spans="1:6" s="121" customFormat="1" x14ac:dyDescent="0.25">
      <c r="A8" s="26" t="s">
        <v>13</v>
      </c>
      <c r="B8" s="26" t="s">
        <v>191</v>
      </c>
      <c r="C8" s="26" t="s">
        <v>24</v>
      </c>
      <c r="D8" s="36">
        <v>6011329</v>
      </c>
      <c r="E8" s="28">
        <v>19</v>
      </c>
      <c r="F8" s="28">
        <v>6</v>
      </c>
    </row>
    <row r="9" spans="1:6" s="121" customFormat="1" x14ac:dyDescent="0.25">
      <c r="A9" s="26" t="s">
        <v>13</v>
      </c>
      <c r="B9" s="26" t="s">
        <v>192</v>
      </c>
      <c r="C9" s="26" t="s">
        <v>59</v>
      </c>
      <c r="D9" s="36">
        <v>6934512</v>
      </c>
      <c r="E9" s="28">
        <v>19</v>
      </c>
      <c r="F9" s="28">
        <v>13</v>
      </c>
    </row>
    <row r="10" spans="1:6" s="121" customFormat="1" x14ac:dyDescent="0.25">
      <c r="A10" s="26" t="s">
        <v>13</v>
      </c>
      <c r="B10" s="1" t="s">
        <v>193</v>
      </c>
      <c r="C10" s="1" t="s">
        <v>59</v>
      </c>
      <c r="D10" s="98">
        <v>4620578</v>
      </c>
      <c r="E10" s="28">
        <v>12</v>
      </c>
      <c r="F10" s="28">
        <v>5</v>
      </c>
    </row>
    <row r="11" spans="1:6" s="121" customFormat="1" x14ac:dyDescent="0.25">
      <c r="A11" s="26" t="s">
        <v>13</v>
      </c>
      <c r="B11" s="1" t="s">
        <v>193</v>
      </c>
      <c r="C11" s="1" t="s">
        <v>24</v>
      </c>
      <c r="D11" s="98">
        <v>7093605</v>
      </c>
      <c r="E11" s="28">
        <v>12</v>
      </c>
      <c r="F11" s="28">
        <v>5</v>
      </c>
    </row>
    <row r="12" spans="1:6" s="121" customFormat="1" x14ac:dyDescent="0.25">
      <c r="A12" s="26" t="s">
        <v>13</v>
      </c>
      <c r="B12" s="26" t="s">
        <v>159</v>
      </c>
      <c r="C12" s="26" t="s">
        <v>59</v>
      </c>
      <c r="D12" s="30">
        <v>1930601</v>
      </c>
      <c r="E12" s="28">
        <v>11</v>
      </c>
      <c r="F12" s="28">
        <v>3</v>
      </c>
    </row>
    <row r="13" spans="1:6" x14ac:dyDescent="0.25">
      <c r="A13" s="26" t="s">
        <v>13</v>
      </c>
      <c r="B13" s="26" t="s">
        <v>159</v>
      </c>
      <c r="C13" s="26" t="s">
        <v>24</v>
      </c>
      <c r="D13" s="30">
        <v>7602153</v>
      </c>
      <c r="E13" s="28">
        <v>11</v>
      </c>
      <c r="F13" s="28">
        <v>3</v>
      </c>
    </row>
    <row r="14" spans="1:6" x14ac:dyDescent="0.25">
      <c r="A14" s="120" t="s">
        <v>13</v>
      </c>
      <c r="B14" s="122" t="s">
        <v>194</v>
      </c>
      <c r="C14" s="122" t="s">
        <v>59</v>
      </c>
      <c r="D14" s="123">
        <v>6413033</v>
      </c>
      <c r="E14" s="34">
        <v>37</v>
      </c>
      <c r="F14" s="34">
        <v>6</v>
      </c>
    </row>
    <row r="15" spans="1:6" x14ac:dyDescent="0.25">
      <c r="A15" s="26" t="s">
        <v>13</v>
      </c>
      <c r="B15" s="26" t="s">
        <v>167</v>
      </c>
      <c r="C15" s="26" t="s">
        <v>59</v>
      </c>
      <c r="D15" s="30">
        <v>4862336</v>
      </c>
      <c r="E15" s="34">
        <v>8</v>
      </c>
      <c r="F15" s="34">
        <v>1</v>
      </c>
    </row>
    <row r="16" spans="1:6" x14ac:dyDescent="0.25">
      <c r="A16" s="26" t="s">
        <v>13</v>
      </c>
      <c r="B16" s="26" t="s">
        <v>167</v>
      </c>
      <c r="C16" s="26" t="s">
        <v>24</v>
      </c>
      <c r="D16" s="30">
        <v>8719751</v>
      </c>
      <c r="E16" s="34">
        <v>8</v>
      </c>
      <c r="F16" s="28">
        <v>1</v>
      </c>
    </row>
    <row r="17" spans="1:6" x14ac:dyDescent="0.25">
      <c r="A17" s="26" t="s">
        <v>13</v>
      </c>
      <c r="B17" s="26" t="s">
        <v>168</v>
      </c>
      <c r="C17" s="26" t="s">
        <v>24</v>
      </c>
      <c r="D17" s="30">
        <v>1670703</v>
      </c>
      <c r="E17" s="34">
        <v>9</v>
      </c>
      <c r="F17" s="28">
        <v>6</v>
      </c>
    </row>
    <row r="18" spans="1:6" x14ac:dyDescent="0.25">
      <c r="A18" s="26" t="s">
        <v>13</v>
      </c>
      <c r="B18" s="26" t="s">
        <v>169</v>
      </c>
      <c r="C18" s="26" t="s">
        <v>24</v>
      </c>
      <c r="D18" s="30">
        <v>9508624</v>
      </c>
      <c r="E18" s="34">
        <v>3</v>
      </c>
      <c r="F18" s="28">
        <v>1</v>
      </c>
    </row>
    <row r="19" spans="1:6" ht="15.75" thickBot="1" x14ac:dyDescent="0.3">
      <c r="A19" s="26" t="s">
        <v>13</v>
      </c>
      <c r="B19" s="26" t="s">
        <v>169</v>
      </c>
      <c r="C19" s="26" t="s">
        <v>60</v>
      </c>
      <c r="D19" s="83">
        <v>5148778</v>
      </c>
      <c r="E19" s="34">
        <v>3</v>
      </c>
      <c r="F19" s="28">
        <v>1</v>
      </c>
    </row>
    <row r="20" spans="1:6" ht="15.75" thickBot="1" x14ac:dyDescent="0.3">
      <c r="D20" s="23" t="s">
        <v>15</v>
      </c>
      <c r="E20" s="31">
        <f>SUM(E3:E19)</f>
        <v>269</v>
      </c>
      <c r="F20" s="31">
        <f>SUM(F3:F19)</f>
        <v>71</v>
      </c>
    </row>
    <row r="23" spans="1:6" ht="15" customHeight="1" x14ac:dyDescent="0.25">
      <c r="A23" s="143" t="s">
        <v>0</v>
      </c>
      <c r="B23" s="143" t="s">
        <v>104</v>
      </c>
      <c r="C23" s="143" t="s">
        <v>62</v>
      </c>
      <c r="D23" s="145" t="s">
        <v>16</v>
      </c>
      <c r="E23" s="143" t="s">
        <v>38</v>
      </c>
      <c r="F23" s="148" t="s">
        <v>36</v>
      </c>
    </row>
    <row r="24" spans="1:6" x14ac:dyDescent="0.25">
      <c r="A24" s="144"/>
      <c r="B24" s="144"/>
      <c r="C24" s="144"/>
      <c r="D24" s="146"/>
      <c r="E24" s="144"/>
      <c r="F24" s="149"/>
    </row>
    <row r="25" spans="1:6" ht="15.75" thickBot="1" x14ac:dyDescent="0.3">
      <c r="A25" s="26" t="s">
        <v>13</v>
      </c>
      <c r="B25" s="32"/>
      <c r="C25" s="39"/>
      <c r="D25" s="40"/>
      <c r="E25" s="54">
        <v>0</v>
      </c>
      <c r="F25" s="28">
        <v>0</v>
      </c>
    </row>
    <row r="26" spans="1:6" ht="15.75" thickBot="1" x14ac:dyDescent="0.3">
      <c r="D26" s="47" t="s">
        <v>15</v>
      </c>
      <c r="E26" s="48">
        <f>SUM(E25:E25)</f>
        <v>0</v>
      </c>
      <c r="F26" s="48">
        <f>SUM(F25:F25)</f>
        <v>0</v>
      </c>
    </row>
  </sheetData>
  <mergeCells count="12">
    <mergeCell ref="F23:F24"/>
    <mergeCell ref="A1:A2"/>
    <mergeCell ref="B1:B2"/>
    <mergeCell ref="C1:C2"/>
    <mergeCell ref="D1:D2"/>
    <mergeCell ref="E1:E2"/>
    <mergeCell ref="F1:F2"/>
    <mergeCell ref="A23:A24"/>
    <mergeCell ref="B23:B24"/>
    <mergeCell ref="C23:C24"/>
    <mergeCell ref="D23:D24"/>
    <mergeCell ref="E23:E24"/>
  </mergeCells>
  <pageMargins left="0.7" right="0.7" top="0.78740157499999996" bottom="0.78740157499999996" header="0.3" footer="0.3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rgb="FF92D050"/>
  </sheetPr>
  <dimension ref="A1:F10"/>
  <sheetViews>
    <sheetView zoomScaleNormal="100" workbookViewId="0">
      <selection sqref="A1:A2"/>
    </sheetView>
  </sheetViews>
  <sheetFormatPr defaultColWidth="9.140625" defaultRowHeight="15" x14ac:dyDescent="0.25"/>
  <cols>
    <col min="1" max="1" width="11.140625" style="29" bestFit="1" customWidth="1"/>
    <col min="2" max="2" width="40.85546875" style="29" bestFit="1" customWidth="1"/>
    <col min="3" max="3" width="41.28515625" style="29" bestFit="1" customWidth="1"/>
    <col min="4" max="4" width="8.85546875" style="38" bestFit="1" customWidth="1"/>
    <col min="5" max="6" width="12.85546875" style="29" customWidth="1"/>
    <col min="7" max="16384" width="9.140625" style="29"/>
  </cols>
  <sheetData>
    <row r="1" spans="1:6" x14ac:dyDescent="0.25">
      <c r="A1" s="147" t="s">
        <v>0</v>
      </c>
      <c r="B1" s="147" t="s">
        <v>63</v>
      </c>
      <c r="C1" s="147" t="s">
        <v>62</v>
      </c>
      <c r="D1" s="147" t="s">
        <v>16</v>
      </c>
      <c r="E1" s="147" t="s">
        <v>38</v>
      </c>
      <c r="F1" s="147" t="s">
        <v>36</v>
      </c>
    </row>
    <row r="2" spans="1:6" x14ac:dyDescent="0.25">
      <c r="A2" s="147"/>
      <c r="B2" s="147"/>
      <c r="C2" s="147"/>
      <c r="D2" s="147"/>
      <c r="E2" s="147"/>
      <c r="F2" s="147"/>
    </row>
    <row r="3" spans="1:6" s="121" customFormat="1" x14ac:dyDescent="0.25">
      <c r="A3" s="26" t="s">
        <v>4</v>
      </c>
      <c r="B3" s="26"/>
      <c r="C3" s="26"/>
      <c r="D3" s="26"/>
      <c r="E3" s="24">
        <v>0</v>
      </c>
      <c r="F3" s="24">
        <v>0</v>
      </c>
    </row>
    <row r="4" spans="1:6" ht="15.75" thickBot="1" x14ac:dyDescent="0.3">
      <c r="D4" s="124" t="s">
        <v>15</v>
      </c>
      <c r="E4" s="118">
        <f>SUM(E3:E3)</f>
        <v>0</v>
      </c>
      <c r="F4" s="118">
        <f>SUM(F3:F3)</f>
        <v>0</v>
      </c>
    </row>
    <row r="7" spans="1:6" ht="15" customHeight="1" x14ac:dyDescent="0.25">
      <c r="A7" s="143" t="s">
        <v>0</v>
      </c>
      <c r="B7" s="143" t="s">
        <v>104</v>
      </c>
      <c r="C7" s="143" t="s">
        <v>62</v>
      </c>
      <c r="D7" s="145" t="s">
        <v>16</v>
      </c>
      <c r="E7" s="143" t="s">
        <v>38</v>
      </c>
      <c r="F7" s="148" t="s">
        <v>36</v>
      </c>
    </row>
    <row r="8" spans="1:6" x14ac:dyDescent="0.25">
      <c r="A8" s="144"/>
      <c r="B8" s="144"/>
      <c r="C8" s="144"/>
      <c r="D8" s="146"/>
      <c r="E8" s="144"/>
      <c r="F8" s="149"/>
    </row>
    <row r="9" spans="1:6" ht="15.75" thickBot="1" x14ac:dyDescent="0.3">
      <c r="A9" s="26" t="s">
        <v>4</v>
      </c>
      <c r="B9" s="32"/>
      <c r="C9" s="39"/>
      <c r="D9" s="40"/>
      <c r="E9" s="54">
        <v>0</v>
      </c>
      <c r="F9" s="28">
        <v>0</v>
      </c>
    </row>
    <row r="10" spans="1:6" ht="15.75" thickBot="1" x14ac:dyDescent="0.3">
      <c r="D10" s="47" t="s">
        <v>15</v>
      </c>
      <c r="E10" s="48">
        <f>SUM(E9:E9)</f>
        <v>0</v>
      </c>
      <c r="F10" s="48">
        <f>SUM(F9:F9)</f>
        <v>0</v>
      </c>
    </row>
  </sheetData>
  <mergeCells count="12">
    <mergeCell ref="F7:F8"/>
    <mergeCell ref="A1:A2"/>
    <mergeCell ref="B1:B2"/>
    <mergeCell ref="C1:C2"/>
    <mergeCell ref="D1:D2"/>
    <mergeCell ref="E1:E2"/>
    <mergeCell ref="F1:F2"/>
    <mergeCell ref="A7:A8"/>
    <mergeCell ref="B7:B8"/>
    <mergeCell ref="C7:C8"/>
    <mergeCell ref="D7:D8"/>
    <mergeCell ref="E7:E8"/>
  </mergeCells>
  <pageMargins left="0.7" right="0.7" top="0.78740157499999996" bottom="0.78740157499999996" header="0.3" footer="0.3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6">
    <tabColor rgb="FF92D050"/>
  </sheetPr>
  <dimension ref="A1:F14"/>
  <sheetViews>
    <sheetView zoomScaleNormal="100" workbookViewId="0">
      <selection sqref="A1:A2"/>
    </sheetView>
  </sheetViews>
  <sheetFormatPr defaultColWidth="9.140625" defaultRowHeight="15" x14ac:dyDescent="0.25"/>
  <cols>
    <col min="1" max="1" width="9.42578125" style="29" bestFit="1" customWidth="1"/>
    <col min="2" max="2" width="46.5703125" style="29" bestFit="1" customWidth="1"/>
    <col min="3" max="3" width="41.28515625" style="29" bestFit="1" customWidth="1"/>
    <col min="4" max="4" width="8.85546875" style="38" bestFit="1" customWidth="1"/>
    <col min="5" max="6" width="12.85546875" style="29" customWidth="1"/>
    <col min="7" max="16384" width="9.140625" style="29"/>
  </cols>
  <sheetData>
    <row r="1" spans="1:6" x14ac:dyDescent="0.25">
      <c r="A1" s="147" t="s">
        <v>0</v>
      </c>
      <c r="B1" s="147" t="s">
        <v>63</v>
      </c>
      <c r="C1" s="147" t="s">
        <v>62</v>
      </c>
      <c r="D1" s="147" t="s">
        <v>16</v>
      </c>
      <c r="E1" s="147" t="s">
        <v>38</v>
      </c>
      <c r="F1" s="147" t="s">
        <v>36</v>
      </c>
    </row>
    <row r="2" spans="1:6" x14ac:dyDescent="0.25">
      <c r="A2" s="147"/>
      <c r="B2" s="147"/>
      <c r="C2" s="147"/>
      <c r="D2" s="147"/>
      <c r="E2" s="147"/>
      <c r="F2" s="147"/>
    </row>
    <row r="3" spans="1:6" s="103" customFormat="1" x14ac:dyDescent="0.25">
      <c r="A3" s="99" t="s">
        <v>6</v>
      </c>
      <c r="B3" s="99" t="s">
        <v>174</v>
      </c>
      <c r="C3" s="99" t="s">
        <v>60</v>
      </c>
      <c r="D3" s="30">
        <v>4418892</v>
      </c>
      <c r="E3" s="100">
        <v>6</v>
      </c>
      <c r="F3" s="101">
        <v>1</v>
      </c>
    </row>
    <row r="4" spans="1:6" s="103" customFormat="1" x14ac:dyDescent="0.25">
      <c r="A4" s="99" t="s">
        <v>6</v>
      </c>
      <c r="B4" s="99" t="s">
        <v>160</v>
      </c>
      <c r="C4" s="99" t="s">
        <v>59</v>
      </c>
      <c r="D4" s="30">
        <v>3732526</v>
      </c>
      <c r="E4" s="100">
        <v>7</v>
      </c>
      <c r="F4" s="101">
        <v>4</v>
      </c>
    </row>
    <row r="5" spans="1:6" s="103" customFormat="1" x14ac:dyDescent="0.25">
      <c r="A5" s="99" t="s">
        <v>6</v>
      </c>
      <c r="B5" s="99" t="s">
        <v>160</v>
      </c>
      <c r="C5" s="99" t="s">
        <v>24</v>
      </c>
      <c r="D5" s="30">
        <v>2308616</v>
      </c>
      <c r="E5" s="100">
        <v>6</v>
      </c>
      <c r="F5" s="101">
        <v>3</v>
      </c>
    </row>
    <row r="6" spans="1:6" s="103" customFormat="1" x14ac:dyDescent="0.25">
      <c r="A6" s="99" t="s">
        <v>6</v>
      </c>
      <c r="B6" s="99" t="s">
        <v>161</v>
      </c>
      <c r="C6" s="99" t="s">
        <v>60</v>
      </c>
      <c r="D6" s="30">
        <v>3166608</v>
      </c>
      <c r="E6" s="100">
        <v>4</v>
      </c>
      <c r="F6" s="101">
        <v>3</v>
      </c>
    </row>
    <row r="7" spans="1:6" s="103" customFormat="1" ht="15.75" thickBot="1" x14ac:dyDescent="0.3">
      <c r="A7" s="99" t="s">
        <v>6</v>
      </c>
      <c r="B7" s="99" t="s">
        <v>161</v>
      </c>
      <c r="C7" s="99" t="s">
        <v>26</v>
      </c>
      <c r="D7" s="83">
        <v>7044506</v>
      </c>
      <c r="E7" s="104">
        <v>4</v>
      </c>
      <c r="F7" s="102">
        <v>3</v>
      </c>
    </row>
    <row r="8" spans="1:6" ht="15.75" thickBot="1" x14ac:dyDescent="0.3">
      <c r="D8" s="23" t="s">
        <v>15</v>
      </c>
      <c r="E8" s="31">
        <f>SUM(E3:E7)</f>
        <v>27</v>
      </c>
      <c r="F8" s="31">
        <f>SUM(F3:F7)</f>
        <v>14</v>
      </c>
    </row>
    <row r="11" spans="1:6" ht="15" customHeight="1" x14ac:dyDescent="0.25">
      <c r="A11" s="143" t="s">
        <v>0</v>
      </c>
      <c r="B11" s="143" t="s">
        <v>104</v>
      </c>
      <c r="C11" s="143" t="s">
        <v>62</v>
      </c>
      <c r="D11" s="145" t="s">
        <v>16</v>
      </c>
      <c r="E11" s="143" t="s">
        <v>38</v>
      </c>
      <c r="F11" s="148" t="s">
        <v>36</v>
      </c>
    </row>
    <row r="12" spans="1:6" x14ac:dyDescent="0.25">
      <c r="A12" s="144"/>
      <c r="B12" s="144"/>
      <c r="C12" s="144"/>
      <c r="D12" s="146"/>
      <c r="E12" s="144"/>
      <c r="F12" s="149"/>
    </row>
    <row r="13" spans="1:6" ht="15.75" thickBot="1" x14ac:dyDescent="0.3">
      <c r="A13" s="26" t="s">
        <v>6</v>
      </c>
      <c r="B13" s="32"/>
      <c r="C13" s="39"/>
      <c r="D13" s="40"/>
      <c r="E13" s="54">
        <v>0</v>
      </c>
      <c r="F13" s="28">
        <v>0</v>
      </c>
    </row>
    <row r="14" spans="1:6" ht="15.75" thickBot="1" x14ac:dyDescent="0.3">
      <c r="D14" s="47" t="s">
        <v>15</v>
      </c>
      <c r="E14" s="48">
        <f>SUM(E13:E13)</f>
        <v>0</v>
      </c>
      <c r="F14" s="48">
        <f>SUM(F13:F13)</f>
        <v>0</v>
      </c>
    </row>
  </sheetData>
  <mergeCells count="12">
    <mergeCell ref="F11:F12"/>
    <mergeCell ref="A1:A2"/>
    <mergeCell ref="B1:B2"/>
    <mergeCell ref="C1:C2"/>
    <mergeCell ref="D1:D2"/>
    <mergeCell ref="E1:E2"/>
    <mergeCell ref="F1:F2"/>
    <mergeCell ref="A11:A12"/>
    <mergeCell ref="B11:B12"/>
    <mergeCell ref="C11:C12"/>
    <mergeCell ref="D11:D12"/>
    <mergeCell ref="E11:E12"/>
  </mergeCells>
  <pageMargins left="0.7" right="0.7" top="0.78740157499999996" bottom="0.78740157499999996" header="0.3" footer="0.3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6">
    <tabColor rgb="FF92D050"/>
  </sheetPr>
  <dimension ref="A1:G46"/>
  <sheetViews>
    <sheetView topLeftCell="A37" zoomScaleNormal="100" workbookViewId="0">
      <selection activeCell="C20" sqref="C20"/>
    </sheetView>
  </sheetViews>
  <sheetFormatPr defaultColWidth="9.140625" defaultRowHeight="15" x14ac:dyDescent="0.25"/>
  <cols>
    <col min="1" max="1" width="11" style="29" bestFit="1" customWidth="1"/>
    <col min="2" max="2" width="70.42578125" style="29" bestFit="1" customWidth="1"/>
    <col min="3" max="3" width="41.28515625" style="29" bestFit="1" customWidth="1"/>
    <col min="4" max="4" width="8.85546875" style="38" bestFit="1" customWidth="1"/>
    <col min="5" max="6" width="12.85546875" style="29" customWidth="1"/>
    <col min="7" max="16384" width="9.140625" style="29"/>
  </cols>
  <sheetData>
    <row r="1" spans="1:7" x14ac:dyDescent="0.25">
      <c r="A1" s="147" t="s">
        <v>0</v>
      </c>
      <c r="B1" s="147" t="s">
        <v>63</v>
      </c>
      <c r="C1" s="147" t="s">
        <v>62</v>
      </c>
      <c r="D1" s="147" t="s">
        <v>16</v>
      </c>
      <c r="E1" s="154" t="s">
        <v>38</v>
      </c>
      <c r="F1" s="147" t="s">
        <v>36</v>
      </c>
    </row>
    <row r="2" spans="1:7" x14ac:dyDescent="0.25">
      <c r="A2" s="147"/>
      <c r="B2" s="147"/>
      <c r="C2" s="147"/>
      <c r="D2" s="147"/>
      <c r="E2" s="154"/>
      <c r="F2" s="147"/>
    </row>
    <row r="3" spans="1:7" x14ac:dyDescent="0.25">
      <c r="A3" s="26" t="s">
        <v>7</v>
      </c>
      <c r="B3" s="87" t="s">
        <v>27</v>
      </c>
      <c r="C3" s="87" t="s">
        <v>24</v>
      </c>
      <c r="D3" s="42">
        <v>6375661</v>
      </c>
      <c r="E3" s="45">
        <v>4</v>
      </c>
      <c r="F3" s="28">
        <v>2</v>
      </c>
    </row>
    <row r="4" spans="1:7" x14ac:dyDescent="0.25">
      <c r="A4" s="26" t="s">
        <v>7</v>
      </c>
      <c r="B4" s="87" t="s">
        <v>27</v>
      </c>
      <c r="C4" s="87" t="s">
        <v>59</v>
      </c>
      <c r="D4" s="42">
        <v>4879530</v>
      </c>
      <c r="E4" s="45">
        <v>3</v>
      </c>
      <c r="F4" s="28">
        <v>2</v>
      </c>
    </row>
    <row r="5" spans="1:7" x14ac:dyDescent="0.25">
      <c r="A5" s="26" t="s">
        <v>7</v>
      </c>
      <c r="B5" s="53" t="s">
        <v>39</v>
      </c>
      <c r="C5" s="53" t="s">
        <v>60</v>
      </c>
      <c r="D5" s="42">
        <v>6008321</v>
      </c>
      <c r="E5" s="28">
        <v>7</v>
      </c>
      <c r="F5" s="34">
        <v>7</v>
      </c>
    </row>
    <row r="6" spans="1:7" x14ac:dyDescent="0.25">
      <c r="A6" s="26" t="s">
        <v>7</v>
      </c>
      <c r="B6" s="53" t="s">
        <v>40</v>
      </c>
      <c r="C6" s="53" t="s">
        <v>26</v>
      </c>
      <c r="D6" s="42">
        <v>4267964</v>
      </c>
      <c r="E6" s="28">
        <v>5</v>
      </c>
      <c r="F6" s="28">
        <v>5</v>
      </c>
    </row>
    <row r="7" spans="1:7" x14ac:dyDescent="0.25">
      <c r="A7" s="26" t="s">
        <v>7</v>
      </c>
      <c r="B7" s="53" t="s">
        <v>42</v>
      </c>
      <c r="C7" s="53" t="s">
        <v>60</v>
      </c>
      <c r="D7" s="42">
        <v>6500883</v>
      </c>
      <c r="E7" s="28">
        <v>4</v>
      </c>
      <c r="F7" s="28">
        <v>2</v>
      </c>
    </row>
    <row r="8" spans="1:7" x14ac:dyDescent="0.25">
      <c r="A8" s="26" t="s">
        <v>7</v>
      </c>
      <c r="B8" s="53" t="s">
        <v>28</v>
      </c>
      <c r="C8" s="53" t="s">
        <v>24</v>
      </c>
      <c r="D8" s="42">
        <v>4125965</v>
      </c>
      <c r="E8" s="28">
        <v>6</v>
      </c>
      <c r="F8" s="28">
        <v>6</v>
      </c>
    </row>
    <row r="9" spans="1:7" x14ac:dyDescent="0.25">
      <c r="A9" s="26" t="s">
        <v>7</v>
      </c>
      <c r="B9" s="87" t="s">
        <v>43</v>
      </c>
      <c r="C9" s="87" t="s">
        <v>59</v>
      </c>
      <c r="D9" s="42">
        <v>3742064</v>
      </c>
      <c r="E9" s="28">
        <v>3</v>
      </c>
      <c r="F9" s="28">
        <v>2</v>
      </c>
    </row>
    <row r="10" spans="1:7" x14ac:dyDescent="0.25">
      <c r="A10" s="26" t="s">
        <v>7</v>
      </c>
      <c r="B10" s="87" t="s">
        <v>43</v>
      </c>
      <c r="C10" s="87" t="s">
        <v>24</v>
      </c>
      <c r="D10" s="42">
        <v>9841921</v>
      </c>
      <c r="E10" s="28">
        <v>3</v>
      </c>
      <c r="F10" s="28">
        <v>2</v>
      </c>
    </row>
    <row r="11" spans="1:7" x14ac:dyDescent="0.25">
      <c r="A11" s="26" t="s">
        <v>7</v>
      </c>
      <c r="B11" s="53" t="s">
        <v>44</v>
      </c>
      <c r="C11" s="53" t="s">
        <v>26</v>
      </c>
      <c r="D11" s="42">
        <v>1144673</v>
      </c>
      <c r="E11" s="28">
        <v>5</v>
      </c>
      <c r="F11" s="28">
        <v>5</v>
      </c>
    </row>
    <row r="12" spans="1:7" x14ac:dyDescent="0.25">
      <c r="A12" s="27" t="s">
        <v>7</v>
      </c>
      <c r="B12" s="125" t="s">
        <v>29</v>
      </c>
      <c r="C12" s="125" t="s">
        <v>21</v>
      </c>
      <c r="D12" s="43">
        <v>9584323</v>
      </c>
      <c r="E12" s="46">
        <v>35</v>
      </c>
      <c r="F12" s="46">
        <v>35</v>
      </c>
      <c r="G12" s="10"/>
    </row>
    <row r="13" spans="1:7" x14ac:dyDescent="0.25">
      <c r="A13" s="26" t="s">
        <v>7</v>
      </c>
      <c r="B13" s="128" t="s">
        <v>30</v>
      </c>
      <c r="C13" s="111" t="s">
        <v>59</v>
      </c>
      <c r="D13" s="140">
        <v>4753474</v>
      </c>
      <c r="E13" s="56">
        <v>4</v>
      </c>
      <c r="F13" s="28">
        <v>4</v>
      </c>
      <c r="G13" s="10"/>
    </row>
    <row r="14" spans="1:7" x14ac:dyDescent="0.25">
      <c r="A14" s="120" t="s">
        <v>7</v>
      </c>
      <c r="B14" s="126" t="s">
        <v>45</v>
      </c>
      <c r="C14" s="126" t="s">
        <v>59</v>
      </c>
      <c r="D14" s="127">
        <v>8656029</v>
      </c>
      <c r="E14" s="34">
        <v>10</v>
      </c>
      <c r="F14" s="34">
        <v>3</v>
      </c>
    </row>
    <row r="15" spans="1:7" x14ac:dyDescent="0.25">
      <c r="A15" s="26" t="s">
        <v>7</v>
      </c>
      <c r="B15" s="87" t="s">
        <v>45</v>
      </c>
      <c r="C15" s="87" t="s">
        <v>24</v>
      </c>
      <c r="D15" s="42">
        <v>5114627</v>
      </c>
      <c r="E15" s="28">
        <v>8</v>
      </c>
      <c r="F15" s="28">
        <v>3</v>
      </c>
    </row>
    <row r="16" spans="1:7" x14ac:dyDescent="0.25">
      <c r="A16" s="26" t="s">
        <v>7</v>
      </c>
      <c r="B16" s="1" t="s">
        <v>41</v>
      </c>
      <c r="C16" s="26" t="s">
        <v>59</v>
      </c>
      <c r="D16" s="42">
        <v>9825174</v>
      </c>
      <c r="E16" s="28">
        <v>5</v>
      </c>
      <c r="F16" s="28">
        <v>4</v>
      </c>
    </row>
    <row r="17" spans="1:6" x14ac:dyDescent="0.25">
      <c r="A17" s="26" t="s">
        <v>7</v>
      </c>
      <c r="B17" s="1" t="s">
        <v>32</v>
      </c>
      <c r="C17" s="26" t="s">
        <v>21</v>
      </c>
      <c r="D17" s="42">
        <v>6173359</v>
      </c>
      <c r="E17" s="28">
        <v>2</v>
      </c>
      <c r="F17" s="28">
        <v>4</v>
      </c>
    </row>
    <row r="18" spans="1:6" x14ac:dyDescent="0.25">
      <c r="A18" s="26" t="s">
        <v>7</v>
      </c>
      <c r="B18" s="1" t="s">
        <v>52</v>
      </c>
      <c r="C18" s="26" t="s">
        <v>21</v>
      </c>
      <c r="D18" s="42">
        <v>6971263</v>
      </c>
      <c r="E18" s="28">
        <v>3</v>
      </c>
      <c r="F18" s="28">
        <v>3</v>
      </c>
    </row>
    <row r="19" spans="1:6" ht="14.45" customHeight="1" x14ac:dyDescent="0.25">
      <c r="A19" s="26" t="s">
        <v>7</v>
      </c>
      <c r="B19" s="1" t="s">
        <v>53</v>
      </c>
      <c r="C19" s="1" t="s">
        <v>35</v>
      </c>
      <c r="D19" s="109">
        <v>3101706</v>
      </c>
      <c r="E19" s="28">
        <v>4</v>
      </c>
      <c r="F19" s="28">
        <v>3</v>
      </c>
    </row>
    <row r="20" spans="1:6" x14ac:dyDescent="0.25">
      <c r="A20" s="26" t="s">
        <v>7</v>
      </c>
      <c r="B20" s="1" t="s">
        <v>54</v>
      </c>
      <c r="C20" s="26" t="s">
        <v>17</v>
      </c>
      <c r="D20" s="42">
        <v>9004092</v>
      </c>
      <c r="E20" s="28">
        <v>1</v>
      </c>
      <c r="F20" s="28">
        <v>1</v>
      </c>
    </row>
    <row r="21" spans="1:6" x14ac:dyDescent="0.25">
      <c r="A21" s="26" t="s">
        <v>7</v>
      </c>
      <c r="B21" s="1" t="s">
        <v>55</v>
      </c>
      <c r="C21" s="26" t="s">
        <v>21</v>
      </c>
      <c r="D21" s="42">
        <v>9252040</v>
      </c>
      <c r="E21" s="28">
        <v>2</v>
      </c>
      <c r="F21" s="28">
        <v>2</v>
      </c>
    </row>
    <row r="22" spans="1:6" x14ac:dyDescent="0.25">
      <c r="A22" s="26" t="s">
        <v>7</v>
      </c>
      <c r="B22" s="87" t="s">
        <v>56</v>
      </c>
      <c r="C22" s="87" t="s">
        <v>59</v>
      </c>
      <c r="D22" s="42">
        <v>8804163</v>
      </c>
      <c r="E22" s="28">
        <v>3</v>
      </c>
      <c r="F22" s="28">
        <v>2</v>
      </c>
    </row>
    <row r="23" spans="1:6" x14ac:dyDescent="0.25">
      <c r="A23" s="26" t="s">
        <v>7</v>
      </c>
      <c r="B23" s="87" t="s">
        <v>56</v>
      </c>
      <c r="C23" s="87" t="s">
        <v>24</v>
      </c>
      <c r="D23" s="42">
        <v>8761376</v>
      </c>
      <c r="E23" s="28">
        <v>3</v>
      </c>
      <c r="F23" s="28">
        <v>2</v>
      </c>
    </row>
    <row r="24" spans="1:6" x14ac:dyDescent="0.25">
      <c r="A24" s="26" t="s">
        <v>7</v>
      </c>
      <c r="B24" s="87" t="s">
        <v>57</v>
      </c>
      <c r="C24" s="87" t="s">
        <v>59</v>
      </c>
      <c r="D24" s="43">
        <v>6168537</v>
      </c>
      <c r="E24" s="28">
        <v>4</v>
      </c>
      <c r="F24" s="28">
        <v>3</v>
      </c>
    </row>
    <row r="25" spans="1:6" x14ac:dyDescent="0.25">
      <c r="A25" s="26" t="s">
        <v>7</v>
      </c>
      <c r="B25" s="87" t="s">
        <v>57</v>
      </c>
      <c r="C25" s="87" t="s">
        <v>21</v>
      </c>
      <c r="D25" s="43">
        <v>6863791</v>
      </c>
      <c r="E25" s="28">
        <v>4</v>
      </c>
      <c r="F25" s="28">
        <v>3</v>
      </c>
    </row>
    <row r="26" spans="1:6" x14ac:dyDescent="0.25">
      <c r="A26" s="26" t="s">
        <v>7</v>
      </c>
      <c r="B26" s="1" t="s">
        <v>135</v>
      </c>
      <c r="C26" s="1" t="s">
        <v>24</v>
      </c>
      <c r="D26" s="42">
        <v>8489645</v>
      </c>
      <c r="E26" s="44">
        <v>6</v>
      </c>
      <c r="F26" s="28">
        <v>6</v>
      </c>
    </row>
    <row r="27" spans="1:6" x14ac:dyDescent="0.25">
      <c r="A27" s="26" t="s">
        <v>7</v>
      </c>
      <c r="B27" s="1" t="s">
        <v>136</v>
      </c>
      <c r="C27" s="1" t="s">
        <v>59</v>
      </c>
      <c r="D27" s="42">
        <v>2742485</v>
      </c>
      <c r="E27" s="44">
        <v>9</v>
      </c>
      <c r="F27" s="28">
        <v>9</v>
      </c>
    </row>
    <row r="28" spans="1:6" x14ac:dyDescent="0.25">
      <c r="A28" s="26" t="s">
        <v>7</v>
      </c>
      <c r="B28" s="1" t="s">
        <v>137</v>
      </c>
      <c r="C28" s="1" t="s">
        <v>24</v>
      </c>
      <c r="D28" s="42">
        <v>9086937</v>
      </c>
      <c r="E28" s="44">
        <v>5</v>
      </c>
      <c r="F28" s="28">
        <v>1</v>
      </c>
    </row>
    <row r="29" spans="1:6" x14ac:dyDescent="0.25">
      <c r="A29" s="26" t="s">
        <v>7</v>
      </c>
      <c r="B29" s="108" t="s">
        <v>134</v>
      </c>
      <c r="C29" s="108" t="s">
        <v>59</v>
      </c>
      <c r="D29" s="42">
        <v>6151236</v>
      </c>
      <c r="E29" s="28">
        <v>2</v>
      </c>
      <c r="F29" s="28">
        <v>2</v>
      </c>
    </row>
    <row r="30" spans="1:6" x14ac:dyDescent="0.25">
      <c r="A30" s="26" t="s">
        <v>7</v>
      </c>
      <c r="B30" s="108" t="s">
        <v>134</v>
      </c>
      <c r="C30" s="108" t="s">
        <v>24</v>
      </c>
      <c r="D30" s="42">
        <v>8348519</v>
      </c>
      <c r="E30" s="28">
        <v>1</v>
      </c>
      <c r="F30" s="28">
        <v>1</v>
      </c>
    </row>
    <row r="31" spans="1:6" x14ac:dyDescent="0.25">
      <c r="A31" s="26" t="s">
        <v>7</v>
      </c>
      <c r="B31" s="1" t="s">
        <v>138</v>
      </c>
      <c r="C31" s="1" t="s">
        <v>59</v>
      </c>
      <c r="D31" s="42">
        <v>4339830</v>
      </c>
      <c r="E31" s="28">
        <v>3</v>
      </c>
      <c r="F31" s="28">
        <v>3</v>
      </c>
    </row>
    <row r="32" spans="1:6" x14ac:dyDescent="0.25">
      <c r="A32" s="26" t="s">
        <v>7</v>
      </c>
      <c r="B32" s="1" t="s">
        <v>149</v>
      </c>
      <c r="C32" s="1" t="s">
        <v>59</v>
      </c>
      <c r="D32" s="42">
        <v>2788489</v>
      </c>
      <c r="E32" s="28">
        <v>4</v>
      </c>
      <c r="F32" s="28">
        <v>3</v>
      </c>
    </row>
    <row r="33" spans="1:6" x14ac:dyDescent="0.25">
      <c r="A33" s="26" t="s">
        <v>7</v>
      </c>
      <c r="B33" s="1" t="s">
        <v>150</v>
      </c>
      <c r="C33" s="87" t="s">
        <v>21</v>
      </c>
      <c r="D33" s="42">
        <v>7636721</v>
      </c>
      <c r="E33" s="28">
        <v>2</v>
      </c>
      <c r="F33" s="28">
        <v>2</v>
      </c>
    </row>
    <row r="34" spans="1:6" x14ac:dyDescent="0.25">
      <c r="A34" s="26" t="s">
        <v>7</v>
      </c>
      <c r="B34" s="108" t="s">
        <v>151</v>
      </c>
      <c r="C34" s="108" t="s">
        <v>59</v>
      </c>
      <c r="D34" s="42">
        <v>6758499</v>
      </c>
      <c r="E34" s="28">
        <v>3</v>
      </c>
      <c r="F34" s="28">
        <v>3</v>
      </c>
    </row>
    <row r="35" spans="1:6" x14ac:dyDescent="0.25">
      <c r="A35" s="26" t="s">
        <v>7</v>
      </c>
      <c r="B35" s="108" t="s">
        <v>152</v>
      </c>
      <c r="C35" s="108" t="s">
        <v>22</v>
      </c>
      <c r="D35" s="42">
        <v>3190685</v>
      </c>
      <c r="E35" s="28">
        <v>3</v>
      </c>
      <c r="F35" s="28">
        <v>2</v>
      </c>
    </row>
    <row r="36" spans="1:6" x14ac:dyDescent="0.25">
      <c r="A36" s="26" t="s">
        <v>7</v>
      </c>
      <c r="B36" s="108" t="s">
        <v>152</v>
      </c>
      <c r="C36" s="108" t="s">
        <v>22</v>
      </c>
      <c r="D36" s="43">
        <v>1971172</v>
      </c>
      <c r="E36" s="46">
        <v>3</v>
      </c>
      <c r="F36" s="46">
        <v>2</v>
      </c>
    </row>
    <row r="37" spans="1:6" x14ac:dyDescent="0.25">
      <c r="A37" s="26" t="s">
        <v>7</v>
      </c>
      <c r="B37" s="108" t="s">
        <v>179</v>
      </c>
      <c r="C37" s="87" t="s">
        <v>21</v>
      </c>
      <c r="D37" s="43">
        <v>4284929</v>
      </c>
      <c r="E37" s="46">
        <v>4</v>
      </c>
      <c r="F37" s="46">
        <v>4</v>
      </c>
    </row>
    <row r="38" spans="1:6" x14ac:dyDescent="0.25">
      <c r="A38" s="1" t="s">
        <v>7</v>
      </c>
      <c r="B38" s="108" t="s">
        <v>197</v>
      </c>
      <c r="C38" s="108" t="s">
        <v>24</v>
      </c>
      <c r="D38" s="43">
        <v>2424722</v>
      </c>
      <c r="E38" s="28">
        <v>1</v>
      </c>
      <c r="F38" s="28">
        <v>1</v>
      </c>
    </row>
    <row r="39" spans="1:6" ht="15.75" thickBot="1" x14ac:dyDescent="0.3">
      <c r="A39" s="1" t="s">
        <v>7</v>
      </c>
      <c r="B39" s="108" t="s">
        <v>197</v>
      </c>
      <c r="C39" s="129" t="s">
        <v>60</v>
      </c>
      <c r="D39" s="43">
        <v>3431782</v>
      </c>
      <c r="E39" s="46">
        <v>1</v>
      </c>
      <c r="F39" s="46">
        <v>1</v>
      </c>
    </row>
    <row r="40" spans="1:6" ht="15.75" thickBot="1" x14ac:dyDescent="0.3">
      <c r="D40" s="23" t="s">
        <v>15</v>
      </c>
      <c r="E40" s="31">
        <f>SUM(E3:E39)</f>
        <v>175</v>
      </c>
      <c r="F40" s="31">
        <f>SUM(F3:F39)</f>
        <v>145</v>
      </c>
    </row>
    <row r="43" spans="1:6" ht="15" customHeight="1" x14ac:dyDescent="0.25">
      <c r="A43" s="143" t="s">
        <v>0</v>
      </c>
      <c r="B43" s="143" t="s">
        <v>104</v>
      </c>
      <c r="C43" s="143" t="s">
        <v>62</v>
      </c>
      <c r="D43" s="145" t="s">
        <v>16</v>
      </c>
      <c r="E43" s="143" t="s">
        <v>38</v>
      </c>
      <c r="F43" s="148" t="s">
        <v>36</v>
      </c>
    </row>
    <row r="44" spans="1:6" x14ac:dyDescent="0.25">
      <c r="A44" s="144"/>
      <c r="B44" s="144"/>
      <c r="C44" s="144"/>
      <c r="D44" s="146"/>
      <c r="E44" s="144"/>
      <c r="F44" s="149"/>
    </row>
    <row r="45" spans="1:6" ht="15.75" thickBot="1" x14ac:dyDescent="0.3">
      <c r="A45" s="26" t="s">
        <v>7</v>
      </c>
      <c r="B45" s="32"/>
      <c r="C45" s="39"/>
      <c r="D45" s="40"/>
      <c r="E45" s="54">
        <v>0</v>
      </c>
      <c r="F45" s="28">
        <v>0</v>
      </c>
    </row>
    <row r="46" spans="1:6" ht="15.75" thickBot="1" x14ac:dyDescent="0.3">
      <c r="D46" s="47" t="s">
        <v>15</v>
      </c>
      <c r="E46" s="48">
        <f>SUM(E45:E45)</f>
        <v>0</v>
      </c>
      <c r="F46" s="48">
        <f>SUM(F45:F45)</f>
        <v>0</v>
      </c>
    </row>
  </sheetData>
  <mergeCells count="12">
    <mergeCell ref="F43:F44"/>
    <mergeCell ref="A1:A2"/>
    <mergeCell ref="B1:B2"/>
    <mergeCell ref="C1:C2"/>
    <mergeCell ref="D1:D2"/>
    <mergeCell ref="E1:E2"/>
    <mergeCell ref="F1:F2"/>
    <mergeCell ref="A43:A44"/>
    <mergeCell ref="B43:B44"/>
    <mergeCell ref="C43:C44"/>
    <mergeCell ref="D43:D44"/>
    <mergeCell ref="E43:E44"/>
  </mergeCells>
  <pageMargins left="0.7" right="0.7" top="0.78740157499999996" bottom="0.78740157499999996" header="0.3" footer="0.3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9AB18B89519341810D8DEBA4CC33A2" ma:contentTypeVersion="0" ma:contentTypeDescription="Vytvoří nový dokument" ma:contentTypeScope="" ma:versionID="16c7ee39ad466af701aacf801fed93c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91e2fbbf3efe6f5ad217f05f8c142f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7E0F5E-2D4D-4B8C-8635-A18BE0D69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1D36A5-3E16-4678-A043-A2CD8F6421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DFD424-F1EF-465D-8F9F-134A78E87D4F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A</vt:lpstr>
      <vt:lpstr>B</vt:lpstr>
      <vt:lpstr>E</vt:lpstr>
      <vt:lpstr>C</vt:lpstr>
      <vt:lpstr>H</vt:lpstr>
      <vt:lpstr>J</vt:lpstr>
      <vt:lpstr>K</vt:lpstr>
      <vt:lpstr>L</vt:lpstr>
      <vt:lpstr>M</vt:lpstr>
      <vt:lpstr>P</vt:lpstr>
      <vt:lpstr>S</vt:lpstr>
      <vt:lpstr>T</vt:lpstr>
      <vt:lpstr>U</vt:lpstr>
      <vt:lpstr>Dle služby</vt:lpstr>
      <vt:lpstr>Z</vt:lpstr>
      <vt:lpstr>CELKEM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Novotný Filip PhDr. (MPSV)</dc:creator>
  <cp:lastModifiedBy>Klinská Šárka Ing. (MPSV)</cp:lastModifiedBy>
  <cp:lastPrinted>2021-01-18T08:41:18Z</cp:lastPrinted>
  <dcterms:created xsi:type="dcterms:W3CDTF">2020-03-30T13:40:29Z</dcterms:created>
  <dcterms:modified xsi:type="dcterms:W3CDTF">2021-01-18T08:45:15Z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0x010100DB9AB18B89519341810D8DEBA4CC33A2</vt:lpwstr>
  </property>
</Properties>
</file>