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backupFile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sd_0212\A_DL_statistika\Kalkulačky\rok 2023\"/>
    </mc:Choice>
  </mc:AlternateContent>
  <xr:revisionPtr revIDLastSave="0" documentId="13_ncr:1_{073A1046-1E3D-4D61-B46B-6F7B4DF8EE7F}" xr6:coauthVersionLast="47" xr6:coauthVersionMax="47" xr10:uidLastSave="{00000000-0000-0000-0000-000000000000}"/>
  <workbookProtection workbookAlgorithmName="SHA-512" workbookHashValue="GcDl6meZINnnVeJjDv9HrUgO9388E2v629jBLuUUN7XdXOw7/mmMAGmlmhVDz64X20ZHKAh9yKljWqtt8T3tWg==" workbookSaltValue="ApG+CuHboSAAkIMGE8utxw==" workbookSpinCount="100000" lockStructure="1"/>
  <bookViews>
    <workbookView xWindow="-120" yWindow="-120" windowWidth="29040" windowHeight="15840" xr2:uid="{00000000-000D-0000-FFFF-FFFF00000000}"/>
  </bookViews>
  <sheets>
    <sheet name="Otcovská 2023" sheetId="7" r:id="rId1"/>
  </sheets>
  <definedNames>
    <definedName name="_xlnm.Print_Area" localSheetId="0">'Otcovská 2023'!$A$1:$H$21</definedName>
    <definedName name="ZZZZD">#REF!</definedName>
    <definedName name="ZZZZ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7" l="1"/>
  <c r="B16" i="7"/>
  <c r="B15" i="7"/>
  <c r="H15" i="7" s="1"/>
  <c r="B14" i="7"/>
  <c r="H14" i="7" s="1"/>
  <c r="H7" i="7"/>
  <c r="H13" i="7"/>
  <c r="H8" i="7"/>
  <c r="G19" i="7"/>
  <c r="H17" i="7" l="1"/>
  <c r="H18" i="7" l="1"/>
  <c r="F18" i="7"/>
  <c r="E18" i="7"/>
  <c r="H9" i="7" l="1"/>
  <c r="H19" i="7"/>
</calcChain>
</file>

<file path=xl/sharedStrings.xml><?xml version="1.0" encoding="utf-8"?>
<sst xmlns="http://schemas.openxmlformats.org/spreadsheetml/2006/main" count="33" uniqueCount="25">
  <si>
    <t>Redukce DVZ</t>
  </si>
  <si>
    <t>redukce na</t>
  </si>
  <si>
    <t>tj. na</t>
  </si>
  <si>
    <t>nad</t>
  </si>
  <si>
    <t>do</t>
  </si>
  <si>
    <t xml:space="preserve">do </t>
  </si>
  <si>
    <t>nezohledňuje se</t>
  </si>
  <si>
    <t>Redukovaný DVZ</t>
  </si>
  <si>
    <t>podle zák. č. 187/2006 Sb.</t>
  </si>
  <si>
    <t>vložte údaje do zelených políček</t>
  </si>
  <si>
    <t xml:space="preserve">denní  = D   nebo měsíční = M  </t>
  </si>
  <si>
    <t>M</t>
  </si>
  <si>
    <t>OTCOVSKÁ</t>
  </si>
  <si>
    <t>Otcovská</t>
  </si>
  <si>
    <t xml:space="preserve">  orientačně odpovídá průměrnému měsíčnímu příjmu cca</t>
  </si>
  <si>
    <t>Podrobný výpočet otcovské</t>
  </si>
  <si>
    <r>
      <t>Počet  kalendářních dnů otcovské</t>
    </r>
    <r>
      <rPr>
        <b/>
        <vertAlign val="superscript"/>
        <sz val="11"/>
        <rFont val="Arial CE"/>
        <charset val="238"/>
      </rPr>
      <t>1)</t>
    </r>
  </si>
  <si>
    <r>
      <t>Vyměřovací základ</t>
    </r>
    <r>
      <rPr>
        <b/>
        <vertAlign val="superscript"/>
        <sz val="11"/>
        <rFont val="Arial CE"/>
        <charset val="238"/>
      </rPr>
      <t>2)</t>
    </r>
  </si>
  <si>
    <r>
      <t xml:space="preserve">Denní vyměřovací základ  pro otcovskou (DVZ) </t>
    </r>
    <r>
      <rPr>
        <sz val="11"/>
        <rFont val="Arial CE"/>
        <charset val="238"/>
      </rPr>
      <t>neredukovaný</t>
    </r>
    <r>
      <rPr>
        <b/>
        <vertAlign val="superscript"/>
        <sz val="11"/>
        <rFont val="Arial CE"/>
        <charset val="238"/>
      </rPr>
      <t>3)</t>
    </r>
  </si>
  <si>
    <r>
      <rPr>
        <b/>
        <i/>
        <vertAlign val="superscript"/>
        <sz val="10"/>
        <color indexed="8"/>
        <rFont val="Arial CE"/>
        <charset val="238"/>
      </rPr>
      <t>3)</t>
    </r>
    <r>
      <rPr>
        <i/>
        <sz val="10"/>
        <color indexed="8"/>
        <rFont val="Arial CE"/>
        <charset val="238"/>
      </rPr>
      <t xml:space="preserve"> DVZ je vyměřovací základ připadající na jeden kalendářní den.</t>
    </r>
  </si>
  <si>
    <r>
      <t>1)</t>
    </r>
    <r>
      <rPr>
        <i/>
        <sz val="10"/>
        <rFont val="Arial"/>
        <family val="2"/>
        <charset val="238"/>
      </rPr>
      <t xml:space="preserve"> Podpůrčí doba u otcovské činí 2 týdny.</t>
    </r>
  </si>
  <si>
    <r>
      <rPr>
        <b/>
        <i/>
        <vertAlign val="superscript"/>
        <sz val="10"/>
        <color indexed="8"/>
        <rFont val="Arial CE"/>
        <charset val="238"/>
      </rPr>
      <t>2</t>
    </r>
    <r>
      <rPr>
        <i/>
        <vertAlign val="superscript"/>
        <sz val="10"/>
        <color indexed="8"/>
        <rFont val="Arial CE"/>
        <charset val="238"/>
      </rPr>
      <t>)</t>
    </r>
    <r>
      <rPr>
        <i/>
        <sz val="10"/>
        <color indexed="8"/>
        <rFont val="Arial CE"/>
        <charset val="238"/>
      </rPr>
      <t xml:space="preserve"> Vyměřovací základ je průměr započitatelných hrubých příjmů v tzv. rozhodném období, což je zpravidla 12 kalendářních měsíců před měsícem v němž vznikla sociální událost.</t>
    </r>
  </si>
  <si>
    <r>
      <t>při nástupu na otcovskou v</t>
    </r>
    <r>
      <rPr>
        <b/>
        <sz val="11"/>
        <color indexed="10"/>
        <rFont val="Arial CE"/>
        <charset val="238"/>
      </rPr>
      <t xml:space="preserve"> roce 2023</t>
    </r>
  </si>
  <si>
    <t>""</t>
  </si>
  <si>
    <t>Výpočet dávky otcovské poporodní péče („otcovské“)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</si>
</sst>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* #,##0.00\ &quot;Kč&quot;_-;\-* #,##0.00\ &quot;Kč&quot;_-;_-* &quot;-&quot;??\ &quot;Kč&quot;_-;_-@_-"/>
    <numFmt numFmtId="164" formatCode=";;;"/>
    <numFmt numFmtId="165" formatCode="#,##0_K"/>
    <numFmt numFmtId="166" formatCode="#,##0.0_K"/>
    <numFmt numFmtId="167" formatCode="_-* #,##0\ &quot;Kč&quot;_K"/>
    <numFmt numFmtId="168" formatCode="#,##0.00_K"/>
    <numFmt numFmtId="169" formatCode="#,##0\ &quot;Kč&quot;"/>
    <numFmt numFmtId="170" formatCode="#,##0.00\ &quot;Kč&quot;"/>
    <numFmt numFmtId="171" formatCode="_-* #,##0\ &quot;Kč&quot;_-;\-* #,##0\ &quot;Kč&quot;_-;_-* &quot;-&quot;??\ &quot;Kč&quot;_-;_-@_-"/>
    <numFmt numFmtId="172" formatCode="#,##0.00\ &quot;Kč&quot;_K"/>
  </numFmts>
  <fonts count="22" x14ac:knownFonts="1">
    <font>
      <sz val="10"/>
      <name val="Arial CE"/>
      <family val="2"/>
      <charset val="238"/>
    </font>
    <font>
      <sz val="10"/>
      <name val="Times New Roman CE"/>
      <family val="1"/>
      <charset val="238"/>
    </font>
    <font>
      <sz val="10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2"/>
      <name val="Times New Roman CE"/>
      <family val="1"/>
      <charset val="238"/>
    </font>
    <font>
      <b/>
      <sz val="13"/>
      <name val="Arial CE"/>
      <family val="2"/>
      <charset val="238"/>
    </font>
    <font>
      <sz val="11"/>
      <name val="Arial CE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sz val="11"/>
      <name val="Times New Roman CE"/>
      <family val="1"/>
      <charset val="238"/>
    </font>
    <font>
      <b/>
      <sz val="11"/>
      <color indexed="10"/>
      <name val="Arial CE"/>
      <charset val="238"/>
    </font>
    <font>
      <b/>
      <i/>
      <sz val="11"/>
      <color indexed="48"/>
      <name val="Arial CE"/>
      <charset val="238"/>
    </font>
    <font>
      <b/>
      <sz val="11"/>
      <color indexed="12"/>
      <name val="Arial CE"/>
      <family val="2"/>
      <charset val="238"/>
    </font>
    <font>
      <b/>
      <sz val="11"/>
      <name val="Arial CE"/>
      <charset val="238"/>
    </font>
    <font>
      <b/>
      <vertAlign val="superscript"/>
      <sz val="11"/>
      <name val="Arial CE"/>
      <charset val="238"/>
    </font>
    <font>
      <i/>
      <sz val="11"/>
      <name val="Arial CE"/>
      <charset val="238"/>
    </font>
    <font>
      <i/>
      <vertAlign val="superscript"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10"/>
      <color indexed="8"/>
      <name val="Arial CE"/>
      <charset val="238"/>
    </font>
    <font>
      <b/>
      <i/>
      <vertAlign val="superscript"/>
      <sz val="10"/>
      <color indexed="8"/>
      <name val="Arial CE"/>
      <charset val="238"/>
    </font>
    <font>
      <i/>
      <vertAlign val="superscript"/>
      <sz val="10"/>
      <color indexed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5" fontId="1" fillId="0" borderId="0"/>
    <xf numFmtId="9" fontId="2" fillId="0" borderId="0" applyFont="0" applyFill="0" applyBorder="0" applyAlignment="0" applyProtection="0"/>
  </cellStyleXfs>
  <cellXfs count="90">
    <xf numFmtId="0" fontId="0" fillId="0" borderId="0" xfId="0"/>
    <xf numFmtId="165" fontId="5" fillId="0" borderId="0" xfId="1" applyFont="1" applyProtection="1"/>
    <xf numFmtId="165" fontId="3" fillId="0" borderId="0" xfId="0" applyNumberFormat="1" applyFont="1" applyAlignment="1" applyProtection="1">
      <alignment horizontal="center"/>
    </xf>
    <xf numFmtId="165" fontId="4" fillId="0" borderId="0" xfId="0" applyNumberFormat="1" applyFont="1" applyProtection="1"/>
    <xf numFmtId="165" fontId="8" fillId="0" borderId="0" xfId="0" applyNumberFormat="1" applyFont="1" applyAlignment="1" applyProtection="1">
      <alignment horizontal="center"/>
    </xf>
    <xf numFmtId="165" fontId="9" fillId="0" borderId="0" xfId="0" applyNumberFormat="1" applyFont="1" applyProtection="1"/>
    <xf numFmtId="165" fontId="10" fillId="0" borderId="0" xfId="1" applyFont="1" applyProtection="1"/>
    <xf numFmtId="165" fontId="13" fillId="0" borderId="0" xfId="0" applyNumberFormat="1" applyFont="1" applyAlignment="1" applyProtection="1">
      <alignment horizontal="center"/>
    </xf>
    <xf numFmtId="165" fontId="14" fillId="0" borderId="1" xfId="0" applyNumberFormat="1" applyFont="1" applyFill="1" applyBorder="1" applyAlignment="1" applyProtection="1">
      <alignment horizontal="left" indent="1"/>
    </xf>
    <xf numFmtId="165" fontId="9" fillId="0" borderId="2" xfId="0" applyNumberFormat="1" applyFont="1" applyFill="1" applyBorder="1" applyAlignment="1" applyProtection="1">
      <alignment vertical="center"/>
    </xf>
    <xf numFmtId="165" fontId="9" fillId="0" borderId="2" xfId="0" applyNumberFormat="1" applyFont="1" applyBorder="1" applyAlignment="1" applyProtection="1">
      <alignment vertical="center"/>
    </xf>
    <xf numFmtId="165" fontId="14" fillId="2" borderId="3" xfId="0" applyNumberFormat="1" applyFont="1" applyFill="1" applyBorder="1" applyAlignment="1" applyProtection="1">
      <alignment horizontal="center" vertical="center"/>
      <protection locked="0"/>
    </xf>
    <xf numFmtId="165" fontId="14" fillId="0" borderId="4" xfId="0" applyNumberFormat="1" applyFont="1" applyFill="1" applyBorder="1" applyAlignment="1" applyProtection="1">
      <alignment horizontal="left" vertical="center" indent="1"/>
    </xf>
    <xf numFmtId="165" fontId="9" fillId="0" borderId="5" xfId="0" applyNumberFormat="1" applyFont="1" applyFill="1" applyBorder="1" applyAlignment="1" applyProtection="1">
      <alignment vertical="center"/>
    </xf>
    <xf numFmtId="165" fontId="9" fillId="0" borderId="5" xfId="0" applyNumberFormat="1" applyFont="1" applyFill="1" applyBorder="1" applyAlignment="1" applyProtection="1">
      <alignment horizontal="left" vertical="center"/>
    </xf>
    <xf numFmtId="165" fontId="9" fillId="0" borderId="5" xfId="0" applyNumberFormat="1" applyFont="1" applyFill="1" applyBorder="1" applyAlignment="1" applyProtection="1">
      <alignment horizontal="center" vertical="center"/>
    </xf>
    <xf numFmtId="165" fontId="9" fillId="0" borderId="5" xfId="0" applyNumberFormat="1" applyFont="1" applyFill="1" applyBorder="1" applyAlignment="1" applyProtection="1">
      <alignment horizontal="right" vertical="center"/>
    </xf>
    <xf numFmtId="165" fontId="14" fillId="2" borderId="6" xfId="0" applyNumberFormat="1" applyFont="1" applyFill="1" applyBorder="1" applyAlignment="1" applyProtection="1">
      <alignment horizontal="center" vertical="center"/>
      <protection locked="0"/>
    </xf>
    <xf numFmtId="165" fontId="9" fillId="0" borderId="5" xfId="0" applyNumberFormat="1" applyFont="1" applyBorder="1" applyProtection="1"/>
    <xf numFmtId="44" fontId="14" fillId="2" borderId="6" xfId="0" applyNumberFormat="1" applyFont="1" applyFill="1" applyBorder="1" applyAlignment="1" applyProtection="1">
      <alignment horizontal="center" vertical="center"/>
      <protection locked="0"/>
    </xf>
    <xf numFmtId="165" fontId="10" fillId="0" borderId="0" xfId="1" applyFont="1" applyBorder="1" applyProtection="1"/>
    <xf numFmtId="165" fontId="14" fillId="0" borderId="7" xfId="0" applyNumberFormat="1" applyFont="1" applyBorder="1" applyAlignment="1" applyProtection="1">
      <alignment horizontal="left" vertical="center" indent="1"/>
    </xf>
    <xf numFmtId="165" fontId="9" fillId="0" borderId="0" xfId="0" applyNumberFormat="1" applyFont="1" applyBorder="1" applyAlignment="1" applyProtection="1">
      <alignment vertical="center"/>
    </xf>
    <xf numFmtId="165" fontId="9" fillId="0" borderId="0" xfId="0" applyNumberFormat="1" applyFont="1" applyBorder="1" applyAlignment="1" applyProtection="1">
      <alignment horizontal="center"/>
    </xf>
    <xf numFmtId="165" fontId="9" fillId="0" borderId="0" xfId="0" applyNumberFormat="1" applyFont="1" applyBorder="1" applyProtection="1"/>
    <xf numFmtId="165" fontId="16" fillId="0" borderId="4" xfId="0" applyNumberFormat="1" applyFont="1" applyBorder="1" applyAlignment="1" applyProtection="1">
      <alignment horizontal="left" vertical="center" indent="1"/>
    </xf>
    <xf numFmtId="165" fontId="16" fillId="0" borderId="5" xfId="0" applyNumberFormat="1" applyFont="1" applyBorder="1" applyAlignment="1" applyProtection="1">
      <alignment vertical="center"/>
    </xf>
    <xf numFmtId="165" fontId="8" fillId="4" borderId="8" xfId="0" applyNumberFormat="1" applyFont="1" applyFill="1" applyBorder="1" applyAlignment="1" applyProtection="1">
      <alignment horizontal="left" vertical="center"/>
    </xf>
    <xf numFmtId="165" fontId="8" fillId="3" borderId="8" xfId="0" applyNumberFormat="1" applyFont="1" applyFill="1" applyBorder="1" applyAlignment="1" applyProtection="1">
      <alignment horizontal="left" vertical="center" indent="1"/>
    </xf>
    <xf numFmtId="167" fontId="14" fillId="4" borderId="9" xfId="0" applyNumberFormat="1" applyFont="1" applyFill="1" applyBorder="1" applyAlignment="1" applyProtection="1">
      <alignment horizontal="right" vertical="center"/>
    </xf>
    <xf numFmtId="165" fontId="10" fillId="5" borderId="0" xfId="1" applyFont="1" applyFill="1" applyProtection="1"/>
    <xf numFmtId="165" fontId="8" fillId="5" borderId="2" xfId="0" applyNumberFormat="1" applyFont="1" applyFill="1" applyBorder="1" applyAlignment="1" applyProtection="1">
      <alignment horizontal="left" vertical="center"/>
    </xf>
    <xf numFmtId="165" fontId="8" fillId="5" borderId="0" xfId="0" applyNumberFormat="1" applyFont="1" applyFill="1" applyBorder="1" applyAlignment="1" applyProtection="1">
      <alignment horizontal="left" vertical="center" indent="1"/>
    </xf>
    <xf numFmtId="167" fontId="14" fillId="5" borderId="8" xfId="0" applyNumberFormat="1" applyFont="1" applyFill="1" applyBorder="1" applyAlignment="1" applyProtection="1">
      <alignment horizontal="right" vertical="center"/>
    </xf>
    <xf numFmtId="165" fontId="14" fillId="0" borderId="10" xfId="0" applyNumberFormat="1" applyFont="1" applyBorder="1" applyAlignment="1" applyProtection="1">
      <alignment vertical="center"/>
    </xf>
    <xf numFmtId="165" fontId="14" fillId="0" borderId="8" xfId="0" applyNumberFormat="1" applyFont="1" applyBorder="1" applyAlignment="1" applyProtection="1">
      <alignment vertical="center"/>
    </xf>
    <xf numFmtId="0" fontId="9" fillId="0" borderId="11" xfId="0" applyFont="1" applyBorder="1" applyAlignment="1" applyProtection="1">
      <alignment horizontal="right"/>
    </xf>
    <xf numFmtId="0" fontId="9" fillId="0" borderId="0" xfId="0" applyFont="1" applyBorder="1" applyAlignment="1" applyProtection="1">
      <alignment horizontal="right"/>
    </xf>
    <xf numFmtId="1" fontId="9" fillId="0" borderId="0" xfId="0" applyNumberFormat="1" applyFont="1" applyAlignment="1" applyProtection="1">
      <alignment horizontal="right"/>
    </xf>
    <xf numFmtId="165" fontId="9" fillId="0" borderId="0" xfId="0" applyNumberFormat="1" applyFont="1" applyAlignment="1" applyProtection="1">
      <alignment horizontal="center"/>
    </xf>
    <xf numFmtId="166" fontId="10" fillId="0" borderId="0" xfId="1" applyNumberFormat="1" applyFont="1" applyProtection="1"/>
    <xf numFmtId="167" fontId="9" fillId="0" borderId="0" xfId="1" applyNumberFormat="1" applyFont="1" applyFill="1" applyBorder="1" applyAlignment="1" applyProtection="1">
      <alignment horizontal="right"/>
    </xf>
    <xf numFmtId="168" fontId="9" fillId="0" borderId="0" xfId="0" applyNumberFormat="1" applyFont="1" applyProtection="1"/>
    <xf numFmtId="167" fontId="9" fillId="0" borderId="0" xfId="0" applyNumberFormat="1" applyFont="1" applyBorder="1" applyAlignment="1" applyProtection="1">
      <alignment horizontal="right"/>
    </xf>
    <xf numFmtId="168" fontId="10" fillId="0" borderId="0" xfId="1" applyNumberFormat="1" applyFont="1" applyProtection="1"/>
    <xf numFmtId="165" fontId="9" fillId="0" borderId="0" xfId="0" applyNumberFormat="1" applyFont="1" applyAlignment="1" applyProtection="1">
      <alignment vertical="center"/>
    </xf>
    <xf numFmtId="165" fontId="0" fillId="0" borderId="0" xfId="0" applyNumberFormat="1" applyFont="1" applyAlignment="1" applyProtection="1">
      <alignment horizontal="center"/>
    </xf>
    <xf numFmtId="165" fontId="1" fillId="0" borderId="0" xfId="1" applyFont="1" applyProtection="1"/>
    <xf numFmtId="164" fontId="9" fillId="0" borderId="2" xfId="0" applyNumberFormat="1" applyFont="1" applyBorder="1" applyAlignment="1" applyProtection="1">
      <alignment vertical="center"/>
      <protection hidden="1"/>
    </xf>
    <xf numFmtId="165" fontId="9" fillId="0" borderId="1" xfId="0" applyNumberFormat="1" applyFont="1" applyBorder="1" applyProtection="1">
      <protection hidden="1"/>
    </xf>
    <xf numFmtId="165" fontId="9" fillId="0" borderId="2" xfId="0" applyNumberFormat="1" applyFont="1" applyBorder="1" applyProtection="1">
      <protection hidden="1"/>
    </xf>
    <xf numFmtId="0" fontId="9" fillId="0" borderId="11" xfId="0" applyFont="1" applyBorder="1" applyAlignment="1" applyProtection="1">
      <alignment horizontal="right"/>
      <protection hidden="1"/>
    </xf>
    <xf numFmtId="165" fontId="10" fillId="0" borderId="7" xfId="1" applyFont="1" applyBorder="1" applyProtection="1">
      <protection hidden="1"/>
    </xf>
    <xf numFmtId="165" fontId="10" fillId="0" borderId="0" xfId="1" applyFont="1" applyBorder="1" applyProtection="1">
      <protection hidden="1"/>
    </xf>
    <xf numFmtId="165" fontId="7" fillId="0" borderId="0" xfId="0" applyNumberFormat="1" applyFont="1" applyBorder="1" applyAlignment="1" applyProtection="1">
      <alignment horizontal="center"/>
      <protection hidden="1"/>
    </xf>
    <xf numFmtId="167" fontId="7" fillId="0" borderId="0" xfId="0" applyNumberFormat="1" applyFont="1" applyBorder="1" applyAlignment="1" applyProtection="1">
      <alignment horizontal="right"/>
      <protection hidden="1"/>
    </xf>
    <xf numFmtId="165" fontId="9" fillId="0" borderId="0" xfId="0" applyNumberFormat="1" applyFont="1" applyBorder="1" applyAlignment="1" applyProtection="1">
      <alignment horizontal="center"/>
      <protection hidden="1"/>
    </xf>
    <xf numFmtId="9" fontId="9" fillId="0" borderId="0" xfId="0" applyNumberFormat="1" applyFont="1" applyBorder="1" applyAlignment="1" applyProtection="1">
      <alignment horizontal="center"/>
      <protection hidden="1"/>
    </xf>
    <xf numFmtId="172" fontId="9" fillId="0" borderId="12" xfId="1" applyNumberFormat="1" applyFont="1" applyFill="1" applyBorder="1" applyAlignment="1" applyProtection="1">
      <alignment horizontal="right"/>
      <protection hidden="1"/>
    </xf>
    <xf numFmtId="165" fontId="9" fillId="0" borderId="7" xfId="0" applyNumberFormat="1" applyFont="1" applyBorder="1" applyAlignment="1" applyProtection="1">
      <alignment horizontal="center"/>
      <protection hidden="1"/>
    </xf>
    <xf numFmtId="0" fontId="9" fillId="0" borderId="0" xfId="0" applyFont="1" applyBorder="1" applyAlignment="1" applyProtection="1">
      <alignment horizontal="center"/>
      <protection hidden="1"/>
    </xf>
    <xf numFmtId="165" fontId="9" fillId="0" borderId="0" xfId="0" applyNumberFormat="1" applyFont="1" applyBorder="1" applyAlignment="1" applyProtection="1">
      <alignment horizontal="left"/>
      <protection hidden="1"/>
    </xf>
    <xf numFmtId="165" fontId="9" fillId="0" borderId="0" xfId="0" applyNumberFormat="1" applyFont="1" applyBorder="1" applyProtection="1">
      <protection hidden="1"/>
    </xf>
    <xf numFmtId="170" fontId="10" fillId="0" borderId="12" xfId="1" applyNumberFormat="1" applyFont="1" applyBorder="1" applyProtection="1">
      <protection hidden="1"/>
    </xf>
    <xf numFmtId="165" fontId="9" fillId="0" borderId="7" xfId="1" applyFont="1" applyFill="1" applyBorder="1" applyAlignment="1" applyProtection="1">
      <alignment horizontal="center"/>
      <protection hidden="1"/>
    </xf>
    <xf numFmtId="169" fontId="9" fillId="0" borderId="0" xfId="1" applyNumberFormat="1" applyFont="1" applyFill="1" applyBorder="1" applyAlignment="1" applyProtection="1">
      <alignment horizontal="center"/>
      <protection hidden="1"/>
    </xf>
    <xf numFmtId="165" fontId="9" fillId="0" borderId="0" xfId="1" applyFont="1" applyFill="1" applyBorder="1" applyAlignment="1" applyProtection="1">
      <alignment horizontal="center"/>
      <protection hidden="1"/>
    </xf>
    <xf numFmtId="9" fontId="9" fillId="0" borderId="0" xfId="2" applyFont="1" applyFill="1" applyBorder="1" applyAlignment="1" applyProtection="1">
      <alignment horizontal="center"/>
      <protection hidden="1"/>
    </xf>
    <xf numFmtId="167" fontId="9" fillId="0" borderId="0" xfId="1" applyNumberFormat="1" applyFont="1" applyFill="1" applyBorder="1" applyAlignment="1" applyProtection="1">
      <alignment horizontal="right"/>
      <protection hidden="1"/>
    </xf>
    <xf numFmtId="167" fontId="9" fillId="0" borderId="12" xfId="1" applyNumberFormat="1" applyFont="1" applyBorder="1" applyAlignment="1" applyProtection="1">
      <alignment horizontal="right"/>
      <protection hidden="1"/>
    </xf>
    <xf numFmtId="165" fontId="9" fillId="0" borderId="10" xfId="0" applyNumberFormat="1" applyFont="1" applyBorder="1" applyAlignment="1" applyProtection="1">
      <alignment vertical="center"/>
      <protection hidden="1"/>
    </xf>
    <xf numFmtId="165" fontId="9" fillId="0" borderId="8" xfId="0" applyNumberFormat="1" applyFont="1" applyBorder="1" applyProtection="1">
      <protection hidden="1"/>
    </xf>
    <xf numFmtId="165" fontId="9" fillId="0" borderId="8" xfId="0" applyNumberFormat="1" applyFont="1" applyFill="1" applyBorder="1" applyProtection="1">
      <protection hidden="1"/>
    </xf>
    <xf numFmtId="9" fontId="9" fillId="0" borderId="8" xfId="0" applyNumberFormat="1" applyFont="1" applyBorder="1" applyAlignment="1" applyProtection="1">
      <alignment horizontal="right" vertical="center"/>
      <protection hidden="1"/>
    </xf>
    <xf numFmtId="165" fontId="9" fillId="0" borderId="8" xfId="0" applyNumberFormat="1" applyFont="1" applyBorder="1" applyAlignment="1" applyProtection="1">
      <alignment horizontal="left" vertical="center"/>
      <protection hidden="1"/>
    </xf>
    <xf numFmtId="167" fontId="9" fillId="0" borderId="9" xfId="1" applyNumberFormat="1" applyFont="1" applyBorder="1" applyAlignment="1" applyProtection="1">
      <alignment horizontal="right"/>
      <protection hidden="1"/>
    </xf>
    <xf numFmtId="165" fontId="8" fillId="4" borderId="10" xfId="0" applyNumberFormat="1" applyFont="1" applyFill="1" applyBorder="1" applyAlignment="1" applyProtection="1">
      <alignment horizontal="left" vertical="center" indent="1"/>
      <protection hidden="1"/>
    </xf>
    <xf numFmtId="165" fontId="8" fillId="4" borderId="8" xfId="0" applyNumberFormat="1" applyFont="1" applyFill="1" applyBorder="1" applyAlignment="1" applyProtection="1">
      <alignment horizontal="left" vertical="center"/>
      <protection hidden="1"/>
    </xf>
    <xf numFmtId="165" fontId="9" fillId="4" borderId="8" xfId="0" applyNumberFormat="1" applyFont="1" applyFill="1" applyBorder="1" applyAlignment="1" applyProtection="1">
      <alignment vertical="center"/>
      <protection hidden="1"/>
    </xf>
    <xf numFmtId="164" fontId="9" fillId="4" borderId="8" xfId="0" applyNumberFormat="1" applyFont="1" applyFill="1" applyBorder="1" applyAlignment="1" applyProtection="1">
      <alignment vertical="center"/>
      <protection hidden="1"/>
    </xf>
    <xf numFmtId="167" fontId="14" fillId="4" borderId="9" xfId="0" applyNumberFormat="1" applyFont="1" applyFill="1" applyBorder="1" applyAlignment="1" applyProtection="1">
      <alignment horizontal="right" vertical="center"/>
      <protection hidden="1"/>
    </xf>
    <xf numFmtId="44" fontId="14" fillId="0" borderId="13" xfId="0" applyNumberFormat="1" applyFont="1" applyFill="1" applyBorder="1" applyAlignment="1" applyProtection="1">
      <alignment horizontal="center" vertical="center"/>
      <protection hidden="1"/>
    </xf>
    <xf numFmtId="171" fontId="16" fillId="0" borderId="14" xfId="0" applyNumberFormat="1" applyFont="1" applyBorder="1" applyAlignment="1" applyProtection="1">
      <alignment horizontal="center" vertical="center"/>
      <protection hidden="1"/>
    </xf>
    <xf numFmtId="165" fontId="19" fillId="5" borderId="0" xfId="0" applyNumberFormat="1" applyFont="1" applyFill="1" applyAlignment="1" applyProtection="1">
      <alignment horizontal="left" wrapText="1"/>
    </xf>
    <xf numFmtId="165" fontId="6" fillId="0" borderId="0" xfId="0" applyNumberFormat="1" applyFont="1" applyAlignment="1" applyProtection="1">
      <alignment horizontal="center"/>
    </xf>
    <xf numFmtId="165" fontId="7" fillId="0" borderId="0" xfId="0" applyNumberFormat="1" applyFont="1" applyAlignment="1" applyProtection="1">
      <alignment horizontal="center"/>
    </xf>
    <xf numFmtId="165" fontId="8" fillId="0" borderId="0" xfId="0" applyNumberFormat="1" applyFont="1" applyAlignment="1" applyProtection="1">
      <alignment horizontal="center"/>
    </xf>
    <xf numFmtId="166" fontId="12" fillId="0" borderId="5" xfId="0" applyNumberFormat="1" applyFont="1" applyBorder="1" applyAlignment="1" applyProtection="1">
      <alignment horizontal="center" vertical="center"/>
    </xf>
    <xf numFmtId="165" fontId="17" fillId="0" borderId="2" xfId="0" applyNumberFormat="1" applyFont="1" applyBorder="1" applyAlignment="1" applyProtection="1">
      <alignment horizontal="left" wrapText="1"/>
    </xf>
    <xf numFmtId="165" fontId="18" fillId="0" borderId="2" xfId="0" applyNumberFormat="1" applyFont="1" applyBorder="1" applyAlignment="1" applyProtection="1">
      <alignment horizontal="left" wrapText="1"/>
    </xf>
  </cellXfs>
  <cellStyles count="3">
    <cellStyle name="Normální" xfId="0" builtinId="0"/>
    <cellStyle name="PB_TR10" xfId="1" xr:uid="{00000000-0005-0000-0000-000001000000}"/>
    <cellStyle name="Procenta" xfId="2" builtinId="5"/>
  </cellStyles>
  <dxfs count="3">
    <dxf>
      <font>
        <condense val="0"/>
        <extend val="0"/>
        <color indexed="34"/>
      </font>
      <fill>
        <patternFill>
          <bgColor indexed="10"/>
        </patternFill>
      </fill>
    </dxf>
    <dxf>
      <font>
        <condense val="0"/>
        <extend val="0"/>
        <color indexed="34"/>
      </font>
      <fill>
        <patternFill>
          <bgColor indexed="10"/>
        </patternFill>
      </fill>
    </dxf>
    <dxf>
      <font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2"/>
  <sheetViews>
    <sheetView showGridLines="0" tabSelected="1" workbookViewId="0">
      <selection activeCell="L2" sqref="L2:L6"/>
    </sheetView>
  </sheetViews>
  <sheetFormatPr defaultColWidth="9.28515625" defaultRowHeight="15.75" x14ac:dyDescent="0.25"/>
  <cols>
    <col min="1" max="1" width="8.7109375" style="1" customWidth="1"/>
    <col min="2" max="2" width="13.7109375" style="1" customWidth="1"/>
    <col min="3" max="3" width="5.7109375" style="1" customWidth="1"/>
    <col min="4" max="4" width="13.7109375" style="1" customWidth="1"/>
    <col min="5" max="5" width="16.7109375" style="1" customWidth="1"/>
    <col min="6" max="6" width="7.7109375" style="1" customWidth="1"/>
    <col min="7" max="7" width="13.7109375" style="1" customWidth="1"/>
    <col min="8" max="8" width="18.7109375" style="1" customWidth="1"/>
    <col min="9" max="9" width="10.7109375" style="1" customWidth="1"/>
    <col min="10" max="10" width="16.28515625" style="1" customWidth="1"/>
    <col min="11" max="11" width="10.7109375" style="1" customWidth="1"/>
    <col min="12" max="12" width="19.140625" style="1" customWidth="1"/>
    <col min="13" max="16384" width="9.28515625" style="1"/>
  </cols>
  <sheetData>
    <row r="1" spans="1:13" ht="21" customHeight="1" x14ac:dyDescent="0.25">
      <c r="A1" s="84" t="s">
        <v>24</v>
      </c>
      <c r="B1" s="84"/>
      <c r="C1" s="84"/>
      <c r="D1" s="84"/>
      <c r="E1" s="84"/>
      <c r="F1" s="84"/>
      <c r="G1" s="84"/>
      <c r="H1" s="84"/>
      <c r="I1" s="2"/>
      <c r="J1" s="3"/>
    </row>
    <row r="2" spans="1:13" s="6" customFormat="1" ht="17.25" customHeight="1" x14ac:dyDescent="0.25">
      <c r="A2" s="85" t="s">
        <v>8</v>
      </c>
      <c r="B2" s="85"/>
      <c r="C2" s="85"/>
      <c r="D2" s="85"/>
      <c r="E2" s="85"/>
      <c r="F2" s="85"/>
      <c r="G2" s="85"/>
      <c r="H2" s="85"/>
      <c r="I2" s="4"/>
      <c r="J2" s="5"/>
    </row>
    <row r="3" spans="1:13" s="6" customFormat="1" ht="17.25" customHeight="1" x14ac:dyDescent="0.25">
      <c r="A3" s="86" t="s">
        <v>22</v>
      </c>
      <c r="B3" s="86"/>
      <c r="C3" s="86"/>
      <c r="D3" s="86"/>
      <c r="E3" s="86"/>
      <c r="F3" s="86"/>
      <c r="G3" s="86"/>
      <c r="H3" s="86"/>
      <c r="I3" s="4"/>
      <c r="J3" s="5"/>
    </row>
    <row r="4" spans="1:13" s="6" customFormat="1" ht="17.25" customHeight="1" thickBot="1" x14ac:dyDescent="0.3">
      <c r="A4" s="87" t="s">
        <v>9</v>
      </c>
      <c r="B4" s="87"/>
      <c r="C4" s="87"/>
      <c r="D4" s="87"/>
      <c r="E4" s="87"/>
      <c r="F4" s="87"/>
      <c r="G4" s="87"/>
      <c r="H4" s="87"/>
      <c r="I4" s="7"/>
      <c r="J4" s="5"/>
    </row>
    <row r="5" spans="1:13" s="6" customFormat="1" ht="17.25" customHeight="1" thickBot="1" x14ac:dyDescent="0.3">
      <c r="A5" s="8" t="s">
        <v>16</v>
      </c>
      <c r="B5" s="9"/>
      <c r="C5" s="9"/>
      <c r="D5" s="9"/>
      <c r="E5" s="9"/>
      <c r="F5" s="10"/>
      <c r="G5" s="48">
        <f>MIN(MAX(0,ROUND(H5,0)),14)</f>
        <v>14</v>
      </c>
      <c r="H5" s="11">
        <v>14</v>
      </c>
      <c r="I5" s="4"/>
      <c r="J5" s="5"/>
    </row>
    <row r="6" spans="1:13" s="6" customFormat="1" ht="17.25" customHeight="1" thickBot="1" x14ac:dyDescent="0.3">
      <c r="A6" s="12" t="s">
        <v>17</v>
      </c>
      <c r="B6" s="13"/>
      <c r="C6" s="14"/>
      <c r="D6" s="15"/>
      <c r="E6" s="16" t="s">
        <v>10</v>
      </c>
      <c r="F6" s="17" t="s">
        <v>11</v>
      </c>
      <c r="G6" s="18"/>
      <c r="H6" s="19">
        <v>40000</v>
      </c>
      <c r="I6" s="4"/>
      <c r="J6" s="5"/>
      <c r="K6" s="20"/>
      <c r="L6" s="20"/>
      <c r="M6" s="20"/>
    </row>
    <row r="7" spans="1:13" s="6" customFormat="1" ht="17.25" customHeight="1" x14ac:dyDescent="0.25">
      <c r="A7" s="21" t="s">
        <v>18</v>
      </c>
      <c r="B7" s="22"/>
      <c r="C7" s="22"/>
      <c r="D7" s="22"/>
      <c r="E7" s="23"/>
      <c r="F7" s="24"/>
      <c r="G7" s="24"/>
      <c r="H7" s="81">
        <f>ROUND(IF(F6="D",H6,H6*12/365),2)</f>
        <v>1315.07</v>
      </c>
      <c r="I7" s="4"/>
      <c r="J7" s="5"/>
    </row>
    <row r="8" spans="1:13" s="6" customFormat="1" ht="17.25" customHeight="1" thickBot="1" x14ac:dyDescent="0.3">
      <c r="A8" s="25" t="s">
        <v>14</v>
      </c>
      <c r="B8" s="26"/>
      <c r="C8" s="26"/>
      <c r="D8" s="26"/>
      <c r="E8" s="26"/>
      <c r="F8" s="26"/>
      <c r="G8" s="26"/>
      <c r="H8" s="82">
        <f>+H7*365/12</f>
        <v>40000.04583333333</v>
      </c>
      <c r="I8" s="4"/>
      <c r="J8" s="5"/>
    </row>
    <row r="9" spans="1:13" s="6" customFormat="1" ht="17.25" customHeight="1" thickBot="1" x14ac:dyDescent="0.3">
      <c r="A9" s="27"/>
      <c r="B9" s="27" t="s">
        <v>12</v>
      </c>
      <c r="C9" s="28"/>
      <c r="D9" s="28"/>
      <c r="E9" s="28"/>
      <c r="F9" s="28"/>
      <c r="G9" s="28"/>
      <c r="H9" s="29">
        <f>+H18</f>
        <v>12908</v>
      </c>
    </row>
    <row r="10" spans="1:13" s="30" customFormat="1" ht="17.25" customHeight="1" thickBot="1" x14ac:dyDescent="0.3">
      <c r="B10" s="31"/>
      <c r="C10" s="32"/>
      <c r="D10" s="32"/>
      <c r="E10" s="32"/>
      <c r="F10" s="32"/>
      <c r="G10" s="32"/>
      <c r="H10" s="33"/>
    </row>
    <row r="11" spans="1:13" s="30" customFormat="1" ht="17.25" customHeight="1" thickBot="1" x14ac:dyDescent="0.3">
      <c r="A11" s="34" t="s">
        <v>15</v>
      </c>
      <c r="B11" s="31"/>
      <c r="C11" s="34"/>
      <c r="D11" s="35"/>
      <c r="E11" s="35"/>
      <c r="F11" s="35"/>
      <c r="G11" s="35"/>
      <c r="H11" s="36"/>
    </row>
    <row r="12" spans="1:13" s="6" customFormat="1" ht="17.25" customHeight="1" x14ac:dyDescent="0.25">
      <c r="A12" s="49" t="s">
        <v>0</v>
      </c>
      <c r="B12" s="50"/>
      <c r="C12" s="50"/>
      <c r="D12" s="50"/>
      <c r="E12" s="50"/>
      <c r="F12" s="50"/>
      <c r="G12" s="50"/>
      <c r="H12" s="51"/>
      <c r="I12" s="37"/>
      <c r="J12" s="38"/>
    </row>
    <row r="13" spans="1:13" s="6" customFormat="1" ht="17.25" customHeight="1" x14ac:dyDescent="0.25">
      <c r="A13" s="52"/>
      <c r="B13" s="53"/>
      <c r="C13" s="54" t="s">
        <v>4</v>
      </c>
      <c r="D13" s="55">
        <v>1345</v>
      </c>
      <c r="E13" s="56" t="s">
        <v>1</v>
      </c>
      <c r="F13" s="57">
        <v>1</v>
      </c>
      <c r="G13" s="56" t="s">
        <v>2</v>
      </c>
      <c r="H13" s="58">
        <f>F13*MIN($H$7,D13)</f>
        <v>1315.07</v>
      </c>
      <c r="I13" s="37"/>
      <c r="J13" s="39"/>
      <c r="K13" s="40"/>
    </row>
    <row r="14" spans="1:13" s="6" customFormat="1" ht="17.25" customHeight="1" x14ac:dyDescent="0.25">
      <c r="A14" s="59" t="s">
        <v>3</v>
      </c>
      <c r="B14" s="55">
        <f>+D13</f>
        <v>1345</v>
      </c>
      <c r="C14" s="60" t="s">
        <v>4</v>
      </c>
      <c r="D14" s="55">
        <v>2017</v>
      </c>
      <c r="E14" s="56" t="s">
        <v>1</v>
      </c>
      <c r="F14" s="57">
        <v>0.6</v>
      </c>
      <c r="G14" s="56" t="s">
        <v>2</v>
      </c>
      <c r="H14" s="58">
        <f>F14*IF($H$7&gt;B14,MIN($H$7,B15)-B14,0)</f>
        <v>0</v>
      </c>
      <c r="I14" s="37"/>
      <c r="J14" s="39"/>
    </row>
    <row r="15" spans="1:13" s="6" customFormat="1" ht="17.25" customHeight="1" x14ac:dyDescent="0.25">
      <c r="A15" s="59" t="s">
        <v>3</v>
      </c>
      <c r="B15" s="55">
        <f>+D14</f>
        <v>2017</v>
      </c>
      <c r="C15" s="56" t="s">
        <v>5</v>
      </c>
      <c r="D15" s="55">
        <v>4033</v>
      </c>
      <c r="E15" s="56" t="s">
        <v>1</v>
      </c>
      <c r="F15" s="57">
        <v>0.3</v>
      </c>
      <c r="G15" s="56" t="s">
        <v>2</v>
      </c>
      <c r="H15" s="58">
        <f>F15*IF(H$7&gt;B15,MIN(H$7,B16)-B15,0)</f>
        <v>0</v>
      </c>
      <c r="I15" s="41"/>
      <c r="J15" s="5"/>
    </row>
    <row r="16" spans="1:13" s="6" customFormat="1" ht="17.25" customHeight="1" x14ac:dyDescent="0.25">
      <c r="A16" s="59" t="s">
        <v>3</v>
      </c>
      <c r="B16" s="55">
        <f>+D15</f>
        <v>4033</v>
      </c>
      <c r="C16" s="61" t="s">
        <v>6</v>
      </c>
      <c r="D16" s="53"/>
      <c r="E16" s="53"/>
      <c r="F16" s="62"/>
      <c r="G16" s="53"/>
      <c r="H16" s="63"/>
      <c r="I16" s="20"/>
      <c r="J16" s="42"/>
    </row>
    <row r="17" spans="1:17" s="6" customFormat="1" ht="17.25" customHeight="1" thickBot="1" x14ac:dyDescent="0.3">
      <c r="A17" s="64"/>
      <c r="B17" s="65"/>
      <c r="C17" s="66"/>
      <c r="D17" s="67"/>
      <c r="E17" s="68"/>
      <c r="F17" s="62" t="s">
        <v>7</v>
      </c>
      <c r="G17" s="56"/>
      <c r="H17" s="69">
        <f>ROUNDUP(+H13+H14+H15,0)</f>
        <v>1316</v>
      </c>
      <c r="I17" s="43"/>
      <c r="J17" s="5"/>
    </row>
    <row r="18" spans="1:17" s="6" customFormat="1" ht="17.25" customHeight="1" thickBot="1" x14ac:dyDescent="0.3">
      <c r="A18" s="70" t="s">
        <v>13</v>
      </c>
      <c r="B18" s="71"/>
      <c r="C18" s="72"/>
      <c r="D18" s="73">
        <v>0.7</v>
      </c>
      <c r="E18" s="74" t="str">
        <f>"z  "&amp;TEXT(H17,"# ###")</f>
        <v>z  1 316</v>
      </c>
      <c r="F18" s="74" t="str">
        <f>"tj. "&amp;CEILING($H$17*D18,1)&amp;" x "&amp;MIN(G5,14)&amp;G19</f>
        <v>tj. 922 x 14 dnů =</v>
      </c>
      <c r="G18" s="74"/>
      <c r="H18" s="75">
        <f>CEILING($H$17*D18,1)*MIN(G5,14)</f>
        <v>12908</v>
      </c>
      <c r="I18" s="37"/>
      <c r="K18" s="44"/>
    </row>
    <row r="19" spans="1:17" s="6" customFormat="1" ht="17.25" customHeight="1" thickBot="1" x14ac:dyDescent="0.3">
      <c r="A19" s="76"/>
      <c r="B19" s="77" t="s">
        <v>12</v>
      </c>
      <c r="C19" s="77"/>
      <c r="D19" s="77"/>
      <c r="E19" s="78"/>
      <c r="F19" s="78"/>
      <c r="G19" s="79" t="str">
        <f>IF(G5=1," den =",IF(AND(G5&lt;5,G5&gt;0)," dny ="," dnů ="))</f>
        <v xml:space="preserve"> dnů =</v>
      </c>
      <c r="H19" s="80">
        <f>H18</f>
        <v>12908</v>
      </c>
      <c r="I19" s="39"/>
      <c r="J19" s="45"/>
    </row>
    <row r="20" spans="1:17" s="47" customFormat="1" ht="17.45" customHeight="1" x14ac:dyDescent="0.2">
      <c r="A20" s="88" t="s">
        <v>20</v>
      </c>
      <c r="B20" s="89"/>
      <c r="C20" s="89"/>
      <c r="D20" s="89"/>
      <c r="E20" s="89"/>
      <c r="F20" s="89"/>
      <c r="G20" s="89"/>
      <c r="H20" s="89"/>
      <c r="I20" s="46"/>
      <c r="Q20" s="47" t="s">
        <v>23</v>
      </c>
    </row>
    <row r="21" spans="1:17" s="47" customFormat="1" ht="28.5" customHeight="1" x14ac:dyDescent="0.2">
      <c r="A21" s="83" t="s">
        <v>21</v>
      </c>
      <c r="B21" s="83"/>
      <c r="C21" s="83"/>
      <c r="D21" s="83"/>
      <c r="E21" s="83"/>
      <c r="F21" s="83"/>
      <c r="G21" s="83"/>
      <c r="H21" s="83"/>
    </row>
    <row r="22" spans="1:17" s="47" customFormat="1" ht="17.45" customHeight="1" x14ac:dyDescent="0.2">
      <c r="A22" s="83" t="s">
        <v>19</v>
      </c>
      <c r="B22" s="83"/>
      <c r="C22" s="83"/>
      <c r="D22" s="83"/>
      <c r="E22" s="83"/>
      <c r="F22" s="83"/>
      <c r="G22" s="83"/>
      <c r="H22" s="83"/>
    </row>
  </sheetData>
  <sheetProtection algorithmName="SHA-512" hashValue="l+pGV2eOdKwqnZR+sVyVRsYBswfghTF0f9IHdWwUJeukQQvEsZihT1YDgQx9iGJ5lFCdfC8bzFMswv72SH+3mw==" saltValue="NTlnBjdyq/ZGiV2nchub7g==" spinCount="100000" sheet="1" objects="1" scenarios="1"/>
  <mergeCells count="7">
    <mergeCell ref="A22:H22"/>
    <mergeCell ref="A1:H1"/>
    <mergeCell ref="A2:H2"/>
    <mergeCell ref="A3:H3"/>
    <mergeCell ref="A4:H4"/>
    <mergeCell ref="A20:H20"/>
    <mergeCell ref="A21:H21"/>
  </mergeCells>
  <conditionalFormatting sqref="H5">
    <cfRule type="expression" dxfId="2" priority="1" stopIfTrue="1">
      <formula>$H$5&gt;14</formula>
    </cfRule>
    <cfRule type="cellIs" dxfId="1" priority="3" stopIfTrue="1" operator="greaterThan">
      <formula>259</formula>
    </cfRule>
  </conditionalFormatting>
  <conditionalFormatting sqref="A20:H20">
    <cfRule type="expression" dxfId="0" priority="4" stopIfTrue="1">
      <formula>$H$5&gt;14</formula>
    </cfRule>
  </conditionalFormatting>
  <dataValidations count="1">
    <dataValidation allowBlank="1" showInputMessage="1" showErrorMessage="1" error="Podpůrčí doba u otcovské činí maximálně 7 kalendářních dnů." sqref="H5" xr:uid="{00000000-0002-0000-0000-000000000000}"/>
  </dataValidations>
  <printOptions horizontalCentered="1"/>
  <pageMargins left="0.39370078740157483" right="0.39370078740157483" top="0.71" bottom="0.39370078740157483" header="0" footer="0.19685039370078741"/>
  <pageSetup paperSize="9" scale="120" orientation="landscape" blackAndWhite="1" r:id="rId1"/>
  <headerFooter alignWithMargins="0">
    <oddFooter>&amp;L&amp;"Times New Roman CE,Obyčejné"&amp;8MPSV - 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Otcovská 2023</vt:lpstr>
      <vt:lpstr>'Otcovská 2023'!Oblast_tisku</vt:lpstr>
    </vt:vector>
  </TitlesOfParts>
  <Company>MPVS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šablona sešitu PB</dc:title>
  <dc:creator>MPSV - 323 - pb -</dc:creator>
  <cp:lastModifiedBy>Berková Štěpánka Mgr. (MPSV)</cp:lastModifiedBy>
  <cp:lastPrinted>2015-09-16T08:48:57Z</cp:lastPrinted>
  <dcterms:created xsi:type="dcterms:W3CDTF">1998-09-24T06:59:17Z</dcterms:created>
  <dcterms:modified xsi:type="dcterms:W3CDTF">2022-10-03T09:41:45Z</dcterms:modified>
</cp:coreProperties>
</file>