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3035" windowHeight="8955" activeTab="1"/>
  </bookViews>
  <sheets>
    <sheet name="3. Rozpočet - standard na výšku" sheetId="1" r:id="rId1"/>
    <sheet name="Rekapitulace" sheetId="2" r:id="rId2"/>
  </sheets>
  <definedNames>
    <definedName name="_xlnm._FilterDatabase" localSheetId="0" hidden="1">'3. Rozpočet - standard na výšku'!$A$9:$G$90</definedName>
    <definedName name="_xlnm.Print_Titles" localSheetId="0">'3. Rozpočet - standard na výšku'!$8:$10</definedName>
  </definedNames>
  <calcPr calcId="144525"/>
</workbook>
</file>

<file path=xl/calcChain.xml><?xml version="1.0" encoding="utf-8"?>
<calcChain xmlns="http://schemas.openxmlformats.org/spreadsheetml/2006/main">
  <c r="G89" i="1" l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6" i="1"/>
  <c r="G55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3" i="1"/>
  <c r="G32" i="1"/>
  <c r="G31" i="1"/>
  <c r="G30" i="1"/>
  <c r="G29" i="1"/>
  <c r="G28" i="1"/>
  <c r="G27" i="1"/>
  <c r="G26" i="1"/>
  <c r="G25" i="1"/>
  <c r="G24" i="1"/>
  <c r="G23" i="1"/>
  <c r="G21" i="1"/>
  <c r="G20" i="1"/>
  <c r="G19" i="1"/>
  <c r="G18" i="1"/>
  <c r="G17" i="1"/>
  <c r="G14" i="1"/>
  <c r="G13" i="1"/>
  <c r="G57" i="1" l="1"/>
  <c r="E17" i="2" s="1"/>
  <c r="G54" i="1"/>
  <c r="E16" i="2" s="1"/>
  <c r="G34" i="1"/>
  <c r="E15" i="2" s="1"/>
  <c r="G16" i="1"/>
  <c r="E13" i="2" s="1"/>
  <c r="G12" i="1"/>
  <c r="G22" i="1"/>
  <c r="E14" i="2" s="1"/>
  <c r="G11" i="1" l="1"/>
  <c r="E11" i="2"/>
  <c r="E10" i="2" s="1"/>
  <c r="G15" i="1"/>
  <c r="G90" i="1" s="1"/>
  <c r="E12" i="2"/>
  <c r="E18" i="2" l="1"/>
</calcChain>
</file>

<file path=xl/sharedStrings.xml><?xml version="1.0" encoding="utf-8"?>
<sst xmlns="http://schemas.openxmlformats.org/spreadsheetml/2006/main" count="287" uniqueCount="192">
  <si>
    <t xml:space="preserve">ROZPOČET  </t>
  </si>
  <si>
    <t>Objekt:   Zdravotní technika</t>
  </si>
  <si>
    <t xml:space="preserve">JKSO:   </t>
  </si>
  <si>
    <t xml:space="preserve">EČO:   </t>
  </si>
  <si>
    <t>Objednatel:   ÚP ČR Příbram - kontaktní pracoviště Kutná Hora</t>
  </si>
  <si>
    <t xml:space="preserve">Zpracoval:   </t>
  </si>
  <si>
    <t xml:space="preserve">Zhotovitel:   </t>
  </si>
  <si>
    <t>P.Č.</t>
  </si>
  <si>
    <t>Kód položky</t>
  </si>
  <si>
    <t>Popis</t>
  </si>
  <si>
    <t>MJ</t>
  </si>
  <si>
    <t>Množství celkem</t>
  </si>
  <si>
    <t>Cena jednotková</t>
  </si>
  <si>
    <t>Cena celkem</t>
  </si>
  <si>
    <t>1</t>
  </si>
  <si>
    <t>2</t>
  </si>
  <si>
    <t>3</t>
  </si>
  <si>
    <t>4</t>
  </si>
  <si>
    <t>5</t>
  </si>
  <si>
    <t>6</t>
  </si>
  <si>
    <t>7</t>
  </si>
  <si>
    <t>HSV</t>
  </si>
  <si>
    <t>Práce a dodávky HSV</t>
  </si>
  <si>
    <t>9</t>
  </si>
  <si>
    <t>Ostatní konstrukce a práce-bourání</t>
  </si>
  <si>
    <t>219900051</t>
  </si>
  <si>
    <t>Stavební přípomoci - dmtž kouřovodů topidel, vyspravení po demontážích kouřovodů a potrubí</t>
  </si>
  <si>
    <t>kpl</t>
  </si>
  <si>
    <t>219900052</t>
  </si>
  <si>
    <t>Stavební přípomoci - drážky ve stěnách a podlahách, vyspravení, začištění</t>
  </si>
  <si>
    <t>PSV</t>
  </si>
  <si>
    <t>Práce a dodávky PSV</t>
  </si>
  <si>
    <t>713</t>
  </si>
  <si>
    <t>Izolace tepelné</t>
  </si>
  <si>
    <t>713463411</t>
  </si>
  <si>
    <t>Montáž izolace tepelné potrubí a ohybů návlekovými izolačními pouzdry</t>
  </si>
  <si>
    <t>m</t>
  </si>
  <si>
    <t>283771020</t>
  </si>
  <si>
    <t>izolace potrubí izolačními trubicemi 22 x 6 mm</t>
  </si>
  <si>
    <t>283771040</t>
  </si>
  <si>
    <t>izolace potrubí izolačními trubicemi 22 x 10 mm</t>
  </si>
  <si>
    <t>283771090</t>
  </si>
  <si>
    <t>izolace potrubí izolačními trubicemi 28 x 6 mm</t>
  </si>
  <si>
    <t>998713201</t>
  </si>
  <si>
    <t>Přesun hmot pro izolace tepelné v objektech v do 6 m</t>
  </si>
  <si>
    <t>%</t>
  </si>
  <si>
    <t>721</t>
  </si>
  <si>
    <t>Zdravotechnika - vnitřní kanalizace</t>
  </si>
  <si>
    <t>721171808</t>
  </si>
  <si>
    <t>Demontáž potrubí z PVC do D 114</t>
  </si>
  <si>
    <t>721171905</t>
  </si>
  <si>
    <t>Potrubí z PP vsazení odbočky do hrdla DN 110</t>
  </si>
  <si>
    <t>kus</t>
  </si>
  <si>
    <t>721174025</t>
  </si>
  <si>
    <t>Potrubí kanalizační z PP odpadní DN 100</t>
  </si>
  <si>
    <t>721174042</t>
  </si>
  <si>
    <t>Potrubí kanalizační z PP připojovací DN 40</t>
  </si>
  <si>
    <t>721174043</t>
  </si>
  <si>
    <t>Potrubí kanalizační z PP připojovací DN 50</t>
  </si>
  <si>
    <t>721194104</t>
  </si>
  <si>
    <t>Vyvedení a upevnění odpadních výpustek D 40x1,8 mm</t>
  </si>
  <si>
    <t>721194109</t>
  </si>
  <si>
    <t>Vyvedení a upevnění odpadních výpustek D 110x2,3 mm</t>
  </si>
  <si>
    <t>721290111</t>
  </si>
  <si>
    <t>Zkouška těsnosti potrubí kanalizace vodou do DN 125</t>
  </si>
  <si>
    <t>721290821</t>
  </si>
  <si>
    <t>Přemístění vnitrostaveništní demontovaných hmot vnitřní kanalizace v objektech výšky do 6 m</t>
  </si>
  <si>
    <t>t</t>
  </si>
  <si>
    <t>998721101</t>
  </si>
  <si>
    <t>Přesun hmot pro vnitřní kanalizace v objektech v do 6 m</t>
  </si>
  <si>
    <t>998721201</t>
  </si>
  <si>
    <t>722</t>
  </si>
  <si>
    <t>Zdravotechnika - vnitřní vodovod</t>
  </si>
  <si>
    <t>72216022A</t>
  </si>
  <si>
    <t>Potrubí měděné d 12/1,0 - připojení stoj. baterií</t>
  </si>
  <si>
    <t>722170801</t>
  </si>
  <si>
    <t>Demontáž rozvodů vody z plastů do D 25</t>
  </si>
  <si>
    <t>722171934</t>
  </si>
  <si>
    <t>Potrubí plastové výměna trub nebo tvarovek D do 32 mm</t>
  </si>
  <si>
    <t>722174002</t>
  </si>
  <si>
    <t>Potrubí vodovodní plastové PPR svar polyfuze PN 16 D 20 x 2,8 mm</t>
  </si>
  <si>
    <t>722174003</t>
  </si>
  <si>
    <t>Potrubí vodovodní plastové PPR svar polyfuze PN 16 D 25 x 3,5 mm</t>
  </si>
  <si>
    <t>722190401</t>
  </si>
  <si>
    <t>Vyvedení a upevnění výpustku DN 15</t>
  </si>
  <si>
    <t>722190901</t>
  </si>
  <si>
    <t>Uzavření nebo otevření vodovodního potrubí při opravách</t>
  </si>
  <si>
    <t>722220861</t>
  </si>
  <si>
    <t>Demontáž armatur závitových se dvěma závity G do 3/4</t>
  </si>
  <si>
    <t>722229101</t>
  </si>
  <si>
    <t>Montáž vodovodních armatur s jedním závitem G 1/2 ostatní typ</t>
  </si>
  <si>
    <t>551273236</t>
  </si>
  <si>
    <t>Kulový vypouštěcí ventil 1/2" R 608</t>
  </si>
  <si>
    <t>KUS</t>
  </si>
  <si>
    <t>722232061</t>
  </si>
  <si>
    <t>Kohout kulový přímý s vypouštěním a páčkou 1/2" červený</t>
  </si>
  <si>
    <t>722232062</t>
  </si>
  <si>
    <t>Kohout kulový přímý s vypouštěním a páčkou 3/4" červený</t>
  </si>
  <si>
    <t>722239101</t>
  </si>
  <si>
    <t>Montáž armatur vodovodních se dvěma závity G 1/2</t>
  </si>
  <si>
    <t>722262221</t>
  </si>
  <si>
    <t>Vodoměr závitový jednovtokový suchoběžný do 40 °C G 1/2 x 80 mm Qn 1,5 m3/s horizontální</t>
  </si>
  <si>
    <t>722290226</t>
  </si>
  <si>
    <t>Zkouška tlaková vodovodního potrubí závitového DN 50</t>
  </si>
  <si>
    <t>722290234</t>
  </si>
  <si>
    <t>Proplach a dezinfekce vodovodního potrubí do DN 80</t>
  </si>
  <si>
    <t>722290821</t>
  </si>
  <si>
    <t>Přemístění vnitrostaveništní demontovaných hmot pro vnitřní vodovod v objektech výšky do 6 m</t>
  </si>
  <si>
    <t>998722101</t>
  </si>
  <si>
    <t>Přesun hmot pro vnitřní vodovod v objektech v do 6 m</t>
  </si>
  <si>
    <t>998722201</t>
  </si>
  <si>
    <t>723</t>
  </si>
  <si>
    <t>Zdravotechnika - vnitřní plynovod</t>
  </si>
  <si>
    <t>723120804</t>
  </si>
  <si>
    <t>Demontáž potrubí ocelové závitové svařované do DN 25</t>
  </si>
  <si>
    <t>723290821</t>
  </si>
  <si>
    <t>Přemístění vnitrostaveništní demontovaných hmot pro vnitřní plynovod v objektech výšky do 6 m</t>
  </si>
  <si>
    <t>725</t>
  </si>
  <si>
    <t>Zdravotechnika - zařizovací předměty</t>
  </si>
  <si>
    <t>725110811</t>
  </si>
  <si>
    <t>Demontáž klozetů splachovací s nádrží</t>
  </si>
  <si>
    <t>soubor</t>
  </si>
  <si>
    <t>725112182</t>
  </si>
  <si>
    <t>Kombi klozet s úspornou armaturou odpad svislý</t>
  </si>
  <si>
    <t>551673810</t>
  </si>
  <si>
    <t>sedátko klozetové s poklopem duroplastové</t>
  </si>
  <si>
    <t>725119122</t>
  </si>
  <si>
    <t>Montáž klozetových mís kombi</t>
  </si>
  <si>
    <t>642388190</t>
  </si>
  <si>
    <t>mísa klosetová keramická kombi pro TP s hlubokým splachováním bílá</t>
  </si>
  <si>
    <t>551673890</t>
  </si>
  <si>
    <t>sedátko klozetové bílé</t>
  </si>
  <si>
    <t>725210821</t>
  </si>
  <si>
    <t>Demontáž umyvadel bez výtokových armatur</t>
  </si>
  <si>
    <t>725211701</t>
  </si>
  <si>
    <t>Umývátko keramické stěnové 400 mm</t>
  </si>
  <si>
    <t>725219102</t>
  </si>
  <si>
    <t>Montáž umyvadla připevněného na šrouby do zdiva</t>
  </si>
  <si>
    <t>642137850</t>
  </si>
  <si>
    <t>umyvadlo keramické pro tělesně postižené 65x56 cm bílé</t>
  </si>
  <si>
    <t>725331111</t>
  </si>
  <si>
    <t>Výlevka keramická  se sklopnou plastovou mřížkou</t>
  </si>
  <si>
    <t>725530811</t>
  </si>
  <si>
    <t>Demontáž ohřívač elektrický přepadový do 12 litrů</t>
  </si>
  <si>
    <t>725532111</t>
  </si>
  <si>
    <t>Elektrický ohřívač zásobníkový akumulační závěsný svislý 30 l / 2 kW</t>
  </si>
  <si>
    <t>725590811</t>
  </si>
  <si>
    <t>Přemístění vnitrostaveništní demontovaných pro zařizovací předměty v objektech výšky do 6 m</t>
  </si>
  <si>
    <t>725650805</t>
  </si>
  <si>
    <t>Demontáž těleso otopných plynových</t>
  </si>
  <si>
    <t>725810811</t>
  </si>
  <si>
    <t>Demontáž ventilů výtokových nástěnných</t>
  </si>
  <si>
    <t>725819402</t>
  </si>
  <si>
    <t>Montáž ventilu rohového G 1/2 bez připojovací trubičky</t>
  </si>
  <si>
    <t>soub.</t>
  </si>
  <si>
    <t>551410601</t>
  </si>
  <si>
    <t>Kulový kohout ´ R782 1/2"</t>
  </si>
  <si>
    <t>725820801</t>
  </si>
  <si>
    <t>Demontáž baterie nástěnné do G 3 / 4</t>
  </si>
  <si>
    <t>725821411</t>
  </si>
  <si>
    <t>Montáž baterie umyvadlové a dřezové nástěnné chromované</t>
  </si>
  <si>
    <t>551431690</t>
  </si>
  <si>
    <t>baterie dřezová páková nástěnná s ústím 300 mm</t>
  </si>
  <si>
    <t>725821421</t>
  </si>
  <si>
    <t>Montáž baterie umyvadlové a dřezové stojánkové G 1/2</t>
  </si>
  <si>
    <t>551440060</t>
  </si>
  <si>
    <t>baterie umyvadlová páková stojánková G 1/2</t>
  </si>
  <si>
    <t>551457190</t>
  </si>
  <si>
    <t>baterie umyvadlová  stojánková páková G 1/2 s pákou  (lékařská)</t>
  </si>
  <si>
    <t>725860109</t>
  </si>
  <si>
    <t>Zápachové uzávěrky pro zařizovací předměty umyvadlové DN 40</t>
  </si>
  <si>
    <t>725860811</t>
  </si>
  <si>
    <t>Demontáž uzávěrů zápachu jednoduchých</t>
  </si>
  <si>
    <t>725869101</t>
  </si>
  <si>
    <t>Montáž zápachových uzávěrek umyvadlových do DN 40</t>
  </si>
  <si>
    <t>551613100</t>
  </si>
  <si>
    <t>podomítkový sifón k umyvadlu pro TP</t>
  </si>
  <si>
    <t>725869218</t>
  </si>
  <si>
    <t>Montáž zápachových uzávěrek U-sifonů</t>
  </si>
  <si>
    <t>551618301</t>
  </si>
  <si>
    <t>záchytná ZU DN 40 HL136N pro odvod kondenzátu a přepadu od pojistných ventilů</t>
  </si>
  <si>
    <t>998725101</t>
  </si>
  <si>
    <t>Přesun hmot pro zařizovací předměty v objektech v do 6 m</t>
  </si>
  <si>
    <t>998725201</t>
  </si>
  <si>
    <t>Celkem</t>
  </si>
  <si>
    <t xml:space="preserve">Datum:  </t>
  </si>
  <si>
    <t>REKAPITULACE ROZPOČTU</t>
  </si>
  <si>
    <t>Kód</t>
  </si>
  <si>
    <t>Dodávka</t>
  </si>
  <si>
    <t>Montáž</t>
  </si>
  <si>
    <t xml:space="preserve">Datum:   </t>
  </si>
  <si>
    <t>Stavba:   ÚP ČR - Čáslav - sloučení pracovišť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</si>
</sst>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;\-#,##0.00"/>
  </numFmts>
  <fonts count="10">
    <font>
      <sz val="8"/>
      <name val="MS Sans Serif"/>
      <charset val="1"/>
    </font>
    <font>
      <b/>
      <sz val="14"/>
      <color indexed="10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name val="Arial CYR"/>
      <charset val="238"/>
    </font>
    <font>
      <i/>
      <sz val="8"/>
      <color indexed="12"/>
      <name val="Arial CE"/>
      <charset val="238"/>
    </font>
    <font>
      <b/>
      <u/>
      <sz val="8"/>
      <color indexed="10"/>
      <name val="Arial CE"/>
      <charset val="238"/>
    </font>
    <font>
      <b/>
      <sz val="11"/>
      <name val="Arial CE"/>
      <charset val="238"/>
    </font>
    <font>
      <b/>
      <sz val="1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22"/>
      </patternFill>
    </fill>
    <fill>
      <patternFill patternType="solid">
        <fgColor indexed="9"/>
      </patternFill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63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164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5" fontId="0" fillId="0" borderId="0" xfId="0" applyNumberFormat="1" applyAlignment="1">
      <alignment horizontal="right" vertical="top"/>
      <protection locked="0"/>
    </xf>
    <xf numFmtId="166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/>
      <protection locked="0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5" fillId="3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</xf>
    <xf numFmtId="164" fontId="3" fillId="0" borderId="0" xfId="0" applyNumberFormat="1" applyFont="1" applyAlignment="1">
      <alignment horizontal="center"/>
      <protection locked="0"/>
    </xf>
    <xf numFmtId="0" fontId="3" fillId="0" borderId="0" xfId="0" applyFont="1" applyAlignment="1">
      <alignment horizontal="left" wrapText="1"/>
      <protection locked="0"/>
    </xf>
    <xf numFmtId="165" fontId="3" fillId="0" borderId="0" xfId="0" applyNumberFormat="1" applyFont="1" applyAlignment="1">
      <alignment horizontal="right"/>
      <protection locked="0"/>
    </xf>
    <xf numFmtId="166" fontId="3" fillId="0" borderId="0" xfId="0" applyNumberFormat="1" applyFont="1" applyAlignment="1">
      <alignment horizontal="right"/>
      <protection locked="0"/>
    </xf>
    <xf numFmtId="164" fontId="4" fillId="0" borderId="2" xfId="0" applyNumberFormat="1" applyFont="1" applyBorder="1" applyAlignment="1">
      <alignment horizontal="center"/>
      <protection locked="0"/>
    </xf>
    <xf numFmtId="0" fontId="4" fillId="0" borderId="3" xfId="0" applyFont="1" applyBorder="1" applyAlignment="1">
      <alignment horizontal="left" wrapText="1"/>
      <protection locked="0"/>
    </xf>
    <xf numFmtId="165" fontId="4" fillId="0" borderId="3" xfId="0" applyNumberFormat="1" applyFont="1" applyBorder="1" applyAlignment="1">
      <alignment horizontal="right"/>
      <protection locked="0"/>
    </xf>
    <xf numFmtId="166" fontId="4" fillId="0" borderId="3" xfId="0" applyNumberFormat="1" applyFont="1" applyBorder="1" applyAlignment="1">
      <alignment horizontal="right"/>
      <protection locked="0"/>
    </xf>
    <xf numFmtId="164" fontId="4" fillId="0" borderId="4" xfId="0" applyNumberFormat="1" applyFont="1" applyBorder="1" applyAlignment="1">
      <alignment horizontal="center"/>
      <protection locked="0"/>
    </xf>
    <xf numFmtId="0" fontId="4" fillId="0" borderId="5" xfId="0" applyFont="1" applyBorder="1" applyAlignment="1">
      <alignment horizontal="left" wrapText="1"/>
      <protection locked="0"/>
    </xf>
    <xf numFmtId="165" fontId="4" fillId="0" borderId="5" xfId="0" applyNumberFormat="1" applyFont="1" applyBorder="1" applyAlignment="1">
      <alignment horizontal="right"/>
      <protection locked="0"/>
    </xf>
    <xf numFmtId="166" fontId="4" fillId="0" borderId="5" xfId="0" applyNumberFormat="1" applyFont="1" applyBorder="1" applyAlignment="1">
      <alignment horizontal="right"/>
      <protection locked="0"/>
    </xf>
    <xf numFmtId="164" fontId="4" fillId="0" borderId="6" xfId="0" applyNumberFormat="1" applyFont="1" applyBorder="1" applyAlignment="1">
      <alignment horizontal="center"/>
      <protection locked="0"/>
    </xf>
    <xf numFmtId="0" fontId="4" fillId="0" borderId="7" xfId="0" applyFont="1" applyBorder="1" applyAlignment="1">
      <alignment horizontal="left" wrapText="1"/>
      <protection locked="0"/>
    </xf>
    <xf numFmtId="165" fontId="4" fillId="0" borderId="7" xfId="0" applyNumberFormat="1" applyFont="1" applyBorder="1" applyAlignment="1">
      <alignment horizontal="right"/>
      <protection locked="0"/>
    </xf>
    <xf numFmtId="166" fontId="4" fillId="0" borderId="7" xfId="0" applyNumberFormat="1" applyFont="1" applyBorder="1" applyAlignment="1">
      <alignment horizontal="right"/>
      <protection locked="0"/>
    </xf>
    <xf numFmtId="164" fontId="6" fillId="0" borderId="2" xfId="0" applyNumberFormat="1" applyFont="1" applyBorder="1" applyAlignment="1">
      <alignment horizontal="center"/>
      <protection locked="0"/>
    </xf>
    <xf numFmtId="0" fontId="6" fillId="0" borderId="3" xfId="0" applyFont="1" applyBorder="1" applyAlignment="1">
      <alignment horizontal="left" wrapText="1"/>
      <protection locked="0"/>
    </xf>
    <xf numFmtId="165" fontId="6" fillId="0" borderId="3" xfId="0" applyNumberFormat="1" applyFont="1" applyBorder="1" applyAlignment="1">
      <alignment horizontal="right"/>
      <protection locked="0"/>
    </xf>
    <xf numFmtId="166" fontId="6" fillId="0" borderId="3" xfId="0" applyNumberFormat="1" applyFont="1" applyBorder="1" applyAlignment="1">
      <alignment horizontal="right"/>
      <protection locked="0"/>
    </xf>
    <xf numFmtId="164" fontId="6" fillId="0" borderId="8" xfId="0" applyNumberFormat="1" applyFont="1" applyBorder="1" applyAlignment="1">
      <alignment horizontal="center"/>
      <protection locked="0"/>
    </xf>
    <xf numFmtId="0" fontId="6" fillId="0" borderId="9" xfId="0" applyFont="1" applyBorder="1" applyAlignment="1">
      <alignment horizontal="left" wrapText="1"/>
      <protection locked="0"/>
    </xf>
    <xf numFmtId="165" fontId="6" fillId="0" borderId="9" xfId="0" applyNumberFormat="1" applyFont="1" applyBorder="1" applyAlignment="1">
      <alignment horizontal="right"/>
      <protection locked="0"/>
    </xf>
    <xf numFmtId="166" fontId="6" fillId="0" borderId="9" xfId="0" applyNumberFormat="1" applyFont="1" applyBorder="1" applyAlignment="1">
      <alignment horizontal="right"/>
      <protection locked="0"/>
    </xf>
    <xf numFmtId="164" fontId="6" fillId="0" borderId="4" xfId="0" applyNumberFormat="1" applyFont="1" applyBorder="1" applyAlignment="1">
      <alignment horizontal="center"/>
      <protection locked="0"/>
    </xf>
    <xf numFmtId="0" fontId="6" fillId="0" borderId="5" xfId="0" applyFont="1" applyBorder="1" applyAlignment="1">
      <alignment horizontal="left" wrapText="1"/>
      <protection locked="0"/>
    </xf>
    <xf numFmtId="165" fontId="6" fillId="0" borderId="5" xfId="0" applyNumberFormat="1" applyFont="1" applyBorder="1" applyAlignment="1">
      <alignment horizontal="right"/>
      <protection locked="0"/>
    </xf>
    <xf numFmtId="166" fontId="6" fillId="0" borderId="5" xfId="0" applyNumberFormat="1" applyFont="1" applyBorder="1" applyAlignment="1">
      <alignment horizontal="right"/>
      <protection locked="0"/>
    </xf>
    <xf numFmtId="164" fontId="4" fillId="0" borderId="8" xfId="0" applyNumberFormat="1" applyFont="1" applyBorder="1" applyAlignment="1">
      <alignment horizontal="center"/>
      <protection locked="0"/>
    </xf>
    <xf numFmtId="0" fontId="4" fillId="0" borderId="9" xfId="0" applyFont="1" applyBorder="1" applyAlignment="1">
      <alignment horizontal="left" wrapText="1"/>
      <protection locked="0"/>
    </xf>
    <xf numFmtId="165" fontId="4" fillId="0" borderId="9" xfId="0" applyNumberFormat="1" applyFont="1" applyBorder="1" applyAlignment="1">
      <alignment horizontal="right"/>
      <protection locked="0"/>
    </xf>
    <xf numFmtId="166" fontId="4" fillId="0" borderId="9" xfId="0" applyNumberFormat="1" applyFont="1" applyBorder="1" applyAlignment="1">
      <alignment horizontal="right"/>
      <protection locked="0"/>
    </xf>
    <xf numFmtId="164" fontId="6" fillId="0" borderId="6" xfId="0" applyNumberFormat="1" applyFont="1" applyBorder="1" applyAlignment="1">
      <alignment horizontal="center"/>
      <protection locked="0"/>
    </xf>
    <xf numFmtId="0" fontId="6" fillId="0" borderId="7" xfId="0" applyFont="1" applyBorder="1" applyAlignment="1">
      <alignment horizontal="left" wrapText="1"/>
      <protection locked="0"/>
    </xf>
    <xf numFmtId="165" fontId="6" fillId="0" borderId="7" xfId="0" applyNumberFormat="1" applyFont="1" applyBorder="1" applyAlignment="1">
      <alignment horizontal="right"/>
      <protection locked="0"/>
    </xf>
    <xf numFmtId="166" fontId="6" fillId="0" borderId="7" xfId="0" applyNumberFormat="1" applyFont="1" applyBorder="1" applyAlignment="1">
      <alignment horizontal="right"/>
      <protection locked="0"/>
    </xf>
    <xf numFmtId="164" fontId="7" fillId="0" borderId="0" xfId="0" applyNumberFormat="1" applyFont="1" applyAlignment="1">
      <alignment horizontal="center"/>
      <protection locked="0"/>
    </xf>
    <xf numFmtId="0" fontId="7" fillId="0" borderId="0" xfId="0" applyFont="1" applyAlignment="1">
      <alignment horizontal="left" wrapText="1"/>
      <protection locked="0"/>
    </xf>
    <xf numFmtId="165" fontId="7" fillId="0" borderId="0" xfId="0" applyNumberFormat="1" applyFont="1" applyAlignment="1">
      <alignment horizontal="right"/>
      <protection locked="0"/>
    </xf>
    <xf numFmtId="166" fontId="7" fillId="0" borderId="0" xfId="0" applyNumberFormat="1" applyFont="1" applyAlignment="1">
      <alignment horizontal="right"/>
      <protection locked="0"/>
    </xf>
    <xf numFmtId="166" fontId="7" fillId="5" borderId="0" xfId="0" applyNumberFormat="1" applyFont="1" applyFill="1" applyAlignment="1">
      <alignment horizontal="right"/>
      <protection locked="0"/>
    </xf>
    <xf numFmtId="166" fontId="3" fillId="4" borderId="0" xfId="0" applyNumberFormat="1" applyFont="1" applyFill="1" applyAlignment="1">
      <alignment horizontal="right"/>
      <protection locked="0"/>
    </xf>
    <xf numFmtId="166" fontId="3" fillId="6" borderId="0" xfId="0" applyNumberFormat="1" applyFont="1" applyFill="1" applyAlignment="1">
      <alignment horizontal="right"/>
      <protection locked="0"/>
    </xf>
    <xf numFmtId="0" fontId="4" fillId="3" borderId="1" xfId="0" applyFont="1" applyFill="1" applyBorder="1" applyAlignment="1" applyProtection="1">
      <alignment horizontal="center" vertical="center" wrapText="1"/>
    </xf>
    <xf numFmtId="0" fontId="8" fillId="7" borderId="0" xfId="0" applyFont="1" applyFill="1" applyAlignment="1">
      <alignment horizontal="left" wrapText="1"/>
      <protection locked="0"/>
    </xf>
    <xf numFmtId="166" fontId="8" fillId="7" borderId="0" xfId="0" applyNumberFormat="1" applyFont="1" applyFill="1" applyAlignment="1">
      <alignment horizontal="right"/>
      <protection locked="0"/>
    </xf>
    <xf numFmtId="0" fontId="9" fillId="8" borderId="0" xfId="0" applyFont="1" applyFill="1" applyAlignment="1">
      <alignment horizontal="left" wrapText="1"/>
      <protection locked="0"/>
    </xf>
    <xf numFmtId="166" fontId="9" fillId="8" borderId="0" xfId="0" applyNumberFormat="1" applyFont="1" applyFill="1" applyAlignment="1">
      <alignment horizontal="right"/>
      <protection locked="0"/>
    </xf>
    <xf numFmtId="166" fontId="9" fillId="6" borderId="0" xfId="0" applyNumberFormat="1" applyFont="1" applyFill="1" applyAlignment="1">
      <alignment horizontal="right"/>
      <protection locked="0"/>
    </xf>
    <xf numFmtId="166" fontId="9" fillId="4" borderId="0" xfId="0" applyNumberFormat="1" applyFont="1" applyFill="1" applyAlignment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0"/>
  <sheetViews>
    <sheetView showGridLines="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2" sqref="A2"/>
    </sheetView>
  </sheetViews>
  <sheetFormatPr defaultColWidth="10.5" defaultRowHeight="12" customHeight="1"/>
  <cols>
    <col min="1" max="1" width="3.83203125" style="2" customWidth="1"/>
    <col min="2" max="2" width="12" style="3" customWidth="1"/>
    <col min="3" max="3" width="49.83203125" style="3" customWidth="1"/>
    <col min="4" max="4" width="5.5" style="3" customWidth="1"/>
    <col min="5" max="5" width="11.33203125" style="4" customWidth="1"/>
    <col min="6" max="6" width="11.5" style="5" customWidth="1"/>
    <col min="7" max="7" width="13.83203125" style="5" customWidth="1"/>
    <col min="8" max="16384" width="10.5" style="1"/>
  </cols>
  <sheetData>
    <row r="1" spans="1:7" s="6" customFormat="1" ht="17.25" customHeight="1">
      <c r="A1" s="7" t="s">
        <v>0</v>
      </c>
      <c r="B1" s="8"/>
      <c r="C1" s="8"/>
      <c r="D1" s="8"/>
      <c r="E1" s="8"/>
      <c r="F1" s="8"/>
      <c r="G1" s="8"/>
    </row>
    <row r="2" spans="1:7" s="6" customFormat="1" ht="12.75" customHeight="1">
      <c r="A2" s="9" t="s">
        <v>191</v>
      </c>
      <c r="B2" s="8"/>
      <c r="C2" s="8"/>
      <c r="D2" s="8"/>
      <c r="E2" s="8"/>
      <c r="F2" s="8"/>
      <c r="G2" s="8"/>
    </row>
    <row r="3" spans="1:7" s="6" customFormat="1" ht="12.75" customHeight="1">
      <c r="A3" s="9" t="s">
        <v>1</v>
      </c>
      <c r="B3" s="8"/>
      <c r="C3" s="8"/>
      <c r="D3" s="8"/>
      <c r="E3" s="10" t="s">
        <v>2</v>
      </c>
      <c r="F3" s="8"/>
      <c r="G3" s="8"/>
    </row>
    <row r="4" spans="1:7" s="6" customFormat="1" ht="12.75" customHeight="1">
      <c r="A4" s="9"/>
      <c r="B4" s="8"/>
      <c r="C4" s="9"/>
      <c r="D4" s="8"/>
      <c r="E4" s="10" t="s">
        <v>3</v>
      </c>
      <c r="F4" s="8"/>
      <c r="G4" s="8"/>
    </row>
    <row r="5" spans="1:7" s="6" customFormat="1" ht="12.75" customHeight="1">
      <c r="A5" s="10" t="s">
        <v>4</v>
      </c>
      <c r="B5" s="8"/>
      <c r="C5" s="8"/>
      <c r="D5" s="8"/>
      <c r="E5" s="10" t="s">
        <v>5</v>
      </c>
      <c r="F5" s="8"/>
      <c r="G5" s="8"/>
    </row>
    <row r="6" spans="1:7" s="6" customFormat="1" ht="12.75" customHeight="1">
      <c r="A6" s="10" t="s">
        <v>6</v>
      </c>
      <c r="B6" s="8"/>
      <c r="C6" s="8"/>
      <c r="D6" s="8"/>
      <c r="E6" s="10" t="s">
        <v>185</v>
      </c>
      <c r="F6" s="8"/>
      <c r="G6" s="8"/>
    </row>
    <row r="7" spans="1:7" s="6" customFormat="1" ht="6" customHeight="1" thickBot="1">
      <c r="A7" s="8"/>
      <c r="B7" s="8"/>
      <c r="C7" s="8"/>
      <c r="D7" s="8"/>
      <c r="E7" s="8"/>
      <c r="F7" s="8"/>
      <c r="G7" s="8"/>
    </row>
    <row r="8" spans="1:7" s="6" customFormat="1" ht="28.5" customHeight="1" thickBot="1">
      <c r="A8" s="11" t="s">
        <v>7</v>
      </c>
      <c r="B8" s="11" t="s">
        <v>8</v>
      </c>
      <c r="C8" s="11" t="s">
        <v>9</v>
      </c>
      <c r="D8" s="11" t="s">
        <v>10</v>
      </c>
      <c r="E8" s="11" t="s">
        <v>11</v>
      </c>
      <c r="F8" s="11" t="s">
        <v>12</v>
      </c>
      <c r="G8" s="11" t="s">
        <v>13</v>
      </c>
    </row>
    <row r="9" spans="1:7" s="6" customFormat="1" ht="12.75" customHeight="1" thickBot="1">
      <c r="A9" s="11" t="s">
        <v>14</v>
      </c>
      <c r="B9" s="11" t="s">
        <v>15</v>
      </c>
      <c r="C9" s="11" t="s">
        <v>16</v>
      </c>
      <c r="D9" s="11" t="s">
        <v>17</v>
      </c>
      <c r="E9" s="11" t="s">
        <v>18</v>
      </c>
      <c r="F9" s="11" t="s">
        <v>19</v>
      </c>
      <c r="G9" s="11" t="s">
        <v>20</v>
      </c>
    </row>
    <row r="10" spans="1:7" s="6" customFormat="1" ht="9.75" customHeight="1">
      <c r="A10" s="12"/>
      <c r="B10" s="12"/>
      <c r="C10" s="12"/>
      <c r="D10" s="12"/>
      <c r="E10" s="12"/>
      <c r="F10" s="12"/>
      <c r="G10" s="12"/>
    </row>
    <row r="11" spans="1:7" s="6" customFormat="1" ht="21" customHeight="1">
      <c r="A11" s="13"/>
      <c r="B11" s="14" t="s">
        <v>21</v>
      </c>
      <c r="C11" s="14" t="s">
        <v>22</v>
      </c>
      <c r="D11" s="14"/>
      <c r="E11" s="15"/>
      <c r="F11" s="16"/>
      <c r="G11" s="54">
        <f>+G12</f>
        <v>0</v>
      </c>
    </row>
    <row r="12" spans="1:7" s="6" customFormat="1" ht="21" customHeight="1" thickBot="1">
      <c r="A12" s="13"/>
      <c r="B12" s="14" t="s">
        <v>23</v>
      </c>
      <c r="C12" s="14" t="s">
        <v>24</v>
      </c>
      <c r="D12" s="14"/>
      <c r="E12" s="15"/>
      <c r="F12" s="16"/>
      <c r="G12" s="54">
        <f>SUM(G13:G14)</f>
        <v>0</v>
      </c>
    </row>
    <row r="13" spans="1:7" s="6" customFormat="1" ht="24" customHeight="1">
      <c r="A13" s="17">
        <v>1</v>
      </c>
      <c r="B13" s="18" t="s">
        <v>25</v>
      </c>
      <c r="C13" s="18" t="s">
        <v>26</v>
      </c>
      <c r="D13" s="18" t="s">
        <v>27</v>
      </c>
      <c r="E13" s="19">
        <v>1</v>
      </c>
      <c r="F13" s="20"/>
      <c r="G13" s="20">
        <f>+E13*F13</f>
        <v>0</v>
      </c>
    </row>
    <row r="14" spans="1:7" s="6" customFormat="1" ht="24" customHeight="1" thickBot="1">
      <c r="A14" s="21">
        <v>2</v>
      </c>
      <c r="B14" s="22" t="s">
        <v>28</v>
      </c>
      <c r="C14" s="22" t="s">
        <v>29</v>
      </c>
      <c r="D14" s="22" t="s">
        <v>27</v>
      </c>
      <c r="E14" s="23">
        <v>1</v>
      </c>
      <c r="F14" s="24"/>
      <c r="G14" s="24">
        <f t="shared" ref="G14:G77" si="0">+E14*F14</f>
        <v>0</v>
      </c>
    </row>
    <row r="15" spans="1:7" s="6" customFormat="1" ht="21" customHeight="1">
      <c r="A15" s="13"/>
      <c r="B15" s="14" t="s">
        <v>30</v>
      </c>
      <c r="C15" s="14" t="s">
        <v>31</v>
      </c>
      <c r="D15" s="14"/>
      <c r="E15" s="15"/>
      <c r="F15" s="16"/>
      <c r="G15" s="55">
        <f>+G16+G22+G34+G54+G57</f>
        <v>0</v>
      </c>
    </row>
    <row r="16" spans="1:7" s="6" customFormat="1" ht="21" customHeight="1" thickBot="1">
      <c r="A16" s="13"/>
      <c r="B16" s="14" t="s">
        <v>32</v>
      </c>
      <c r="C16" s="14" t="s">
        <v>33</v>
      </c>
      <c r="D16" s="14"/>
      <c r="E16" s="15"/>
      <c r="F16" s="16"/>
      <c r="G16" s="55">
        <f>SUM(G17:G21)</f>
        <v>0</v>
      </c>
    </row>
    <row r="17" spans="1:7" s="6" customFormat="1" ht="24" customHeight="1" thickBot="1">
      <c r="A17" s="25">
        <v>3</v>
      </c>
      <c r="B17" s="26" t="s">
        <v>34</v>
      </c>
      <c r="C17" s="26" t="s">
        <v>35</v>
      </c>
      <c r="D17" s="26" t="s">
        <v>36</v>
      </c>
      <c r="E17" s="27">
        <v>32</v>
      </c>
      <c r="F17" s="28"/>
      <c r="G17" s="28">
        <f t="shared" si="0"/>
        <v>0</v>
      </c>
    </row>
    <row r="18" spans="1:7" s="6" customFormat="1" ht="13.5" customHeight="1">
      <c r="A18" s="29">
        <v>4</v>
      </c>
      <c r="B18" s="30" t="s">
        <v>37</v>
      </c>
      <c r="C18" s="30" t="s">
        <v>38</v>
      </c>
      <c r="D18" s="30" t="s">
        <v>36</v>
      </c>
      <c r="E18" s="31">
        <v>15</v>
      </c>
      <c r="F18" s="32"/>
      <c r="G18" s="32">
        <f t="shared" si="0"/>
        <v>0</v>
      </c>
    </row>
    <row r="19" spans="1:7" s="6" customFormat="1" ht="13.5" customHeight="1">
      <c r="A19" s="33">
        <v>5</v>
      </c>
      <c r="B19" s="34" t="s">
        <v>39</v>
      </c>
      <c r="C19" s="34" t="s">
        <v>40</v>
      </c>
      <c r="D19" s="34" t="s">
        <v>36</v>
      </c>
      <c r="E19" s="35">
        <v>13</v>
      </c>
      <c r="F19" s="36"/>
      <c r="G19" s="36">
        <f t="shared" si="0"/>
        <v>0</v>
      </c>
    </row>
    <row r="20" spans="1:7" s="6" customFormat="1" ht="13.5" customHeight="1" thickBot="1">
      <c r="A20" s="37">
        <v>6</v>
      </c>
      <c r="B20" s="38" t="s">
        <v>41</v>
      </c>
      <c r="C20" s="38" t="s">
        <v>42</v>
      </c>
      <c r="D20" s="38" t="s">
        <v>36</v>
      </c>
      <c r="E20" s="39">
        <v>4</v>
      </c>
      <c r="F20" s="40"/>
      <c r="G20" s="40">
        <f t="shared" si="0"/>
        <v>0</v>
      </c>
    </row>
    <row r="21" spans="1:7" s="6" customFormat="1" ht="13.5" customHeight="1" thickBot="1">
      <c r="A21" s="25">
        <v>7</v>
      </c>
      <c r="B21" s="26" t="s">
        <v>43</v>
      </c>
      <c r="C21" s="26" t="s">
        <v>44</v>
      </c>
      <c r="D21" s="26" t="s">
        <v>45</v>
      </c>
      <c r="E21" s="27">
        <v>6.5590000000000002</v>
      </c>
      <c r="F21" s="28"/>
      <c r="G21" s="28">
        <f t="shared" si="0"/>
        <v>0</v>
      </c>
    </row>
    <row r="22" spans="1:7" s="6" customFormat="1" ht="21" customHeight="1" thickBot="1">
      <c r="A22" s="13"/>
      <c r="B22" s="14" t="s">
        <v>46</v>
      </c>
      <c r="C22" s="14" t="s">
        <v>47</v>
      </c>
      <c r="D22" s="14"/>
      <c r="E22" s="15"/>
      <c r="F22" s="16"/>
      <c r="G22" s="55">
        <f>SUM(G23:G33)</f>
        <v>0</v>
      </c>
    </row>
    <row r="23" spans="1:7" s="6" customFormat="1" ht="13.5" customHeight="1">
      <c r="A23" s="17">
        <v>8</v>
      </c>
      <c r="B23" s="18" t="s">
        <v>48</v>
      </c>
      <c r="C23" s="18" t="s">
        <v>49</v>
      </c>
      <c r="D23" s="18" t="s">
        <v>36</v>
      </c>
      <c r="E23" s="19">
        <v>5</v>
      </c>
      <c r="F23" s="20"/>
      <c r="G23" s="20">
        <f t="shared" si="0"/>
        <v>0</v>
      </c>
    </row>
    <row r="24" spans="1:7" s="6" customFormat="1" ht="13.5" customHeight="1">
      <c r="A24" s="41">
        <v>9</v>
      </c>
      <c r="B24" s="42" t="s">
        <v>50</v>
      </c>
      <c r="C24" s="42" t="s">
        <v>51</v>
      </c>
      <c r="D24" s="42" t="s">
        <v>52</v>
      </c>
      <c r="E24" s="43">
        <v>2</v>
      </c>
      <c r="F24" s="44"/>
      <c r="G24" s="44">
        <f t="shared" si="0"/>
        <v>0</v>
      </c>
    </row>
    <row r="25" spans="1:7" s="6" customFormat="1" ht="13.5" customHeight="1">
      <c r="A25" s="41">
        <v>10</v>
      </c>
      <c r="B25" s="42" t="s">
        <v>53</v>
      </c>
      <c r="C25" s="42" t="s">
        <v>54</v>
      </c>
      <c r="D25" s="42" t="s">
        <v>36</v>
      </c>
      <c r="E25" s="43">
        <v>8</v>
      </c>
      <c r="F25" s="44"/>
      <c r="G25" s="44">
        <f t="shared" si="0"/>
        <v>0</v>
      </c>
    </row>
    <row r="26" spans="1:7" s="6" customFormat="1" ht="13.5" customHeight="1">
      <c r="A26" s="41">
        <v>11</v>
      </c>
      <c r="B26" s="42" t="s">
        <v>55</v>
      </c>
      <c r="C26" s="42" t="s">
        <v>56</v>
      </c>
      <c r="D26" s="42" t="s">
        <v>36</v>
      </c>
      <c r="E26" s="43">
        <v>4</v>
      </c>
      <c r="F26" s="44"/>
      <c r="G26" s="44">
        <f t="shared" si="0"/>
        <v>0</v>
      </c>
    </row>
    <row r="27" spans="1:7" s="6" customFormat="1" ht="13.5" customHeight="1">
      <c r="A27" s="41">
        <v>12</v>
      </c>
      <c r="B27" s="42" t="s">
        <v>57</v>
      </c>
      <c r="C27" s="42" t="s">
        <v>58</v>
      </c>
      <c r="D27" s="42" t="s">
        <v>36</v>
      </c>
      <c r="E27" s="43">
        <v>3</v>
      </c>
      <c r="F27" s="44"/>
      <c r="G27" s="44">
        <f t="shared" si="0"/>
        <v>0</v>
      </c>
    </row>
    <row r="28" spans="1:7" s="6" customFormat="1" ht="13.5" customHeight="1">
      <c r="A28" s="41">
        <v>13</v>
      </c>
      <c r="B28" s="42" t="s">
        <v>59</v>
      </c>
      <c r="C28" s="42" t="s">
        <v>60</v>
      </c>
      <c r="D28" s="42" t="s">
        <v>52</v>
      </c>
      <c r="E28" s="43">
        <v>3</v>
      </c>
      <c r="F28" s="44"/>
      <c r="G28" s="44">
        <f t="shared" si="0"/>
        <v>0</v>
      </c>
    </row>
    <row r="29" spans="1:7" s="6" customFormat="1" ht="13.5" customHeight="1">
      <c r="A29" s="41">
        <v>14</v>
      </c>
      <c r="B29" s="42" t="s">
        <v>61</v>
      </c>
      <c r="C29" s="42" t="s">
        <v>62</v>
      </c>
      <c r="D29" s="42" t="s">
        <v>52</v>
      </c>
      <c r="E29" s="43">
        <v>3</v>
      </c>
      <c r="F29" s="44"/>
      <c r="G29" s="44">
        <f t="shared" si="0"/>
        <v>0</v>
      </c>
    </row>
    <row r="30" spans="1:7" s="6" customFormat="1" ht="13.5" customHeight="1">
      <c r="A30" s="41">
        <v>15</v>
      </c>
      <c r="B30" s="42" t="s">
        <v>63</v>
      </c>
      <c r="C30" s="42" t="s">
        <v>64</v>
      </c>
      <c r="D30" s="42" t="s">
        <v>36</v>
      </c>
      <c r="E30" s="43">
        <v>15</v>
      </c>
      <c r="F30" s="44"/>
      <c r="G30" s="44">
        <f t="shared" si="0"/>
        <v>0</v>
      </c>
    </row>
    <row r="31" spans="1:7" s="6" customFormat="1" ht="24" customHeight="1">
      <c r="A31" s="41">
        <v>16</v>
      </c>
      <c r="B31" s="42" t="s">
        <v>65</v>
      </c>
      <c r="C31" s="42" t="s">
        <v>66</v>
      </c>
      <c r="D31" s="42" t="s">
        <v>67</v>
      </c>
      <c r="E31" s="43">
        <v>0.01</v>
      </c>
      <c r="F31" s="44"/>
      <c r="G31" s="44">
        <f t="shared" si="0"/>
        <v>0</v>
      </c>
    </row>
    <row r="32" spans="1:7" s="6" customFormat="1" ht="13.5" customHeight="1">
      <c r="A32" s="41">
        <v>17</v>
      </c>
      <c r="B32" s="42" t="s">
        <v>68</v>
      </c>
      <c r="C32" s="42" t="s">
        <v>69</v>
      </c>
      <c r="D32" s="42" t="s">
        <v>67</v>
      </c>
      <c r="E32" s="43">
        <v>0.112</v>
      </c>
      <c r="F32" s="44"/>
      <c r="G32" s="44">
        <f t="shared" si="0"/>
        <v>0</v>
      </c>
    </row>
    <row r="33" spans="1:7" s="6" customFormat="1" ht="13.5" customHeight="1" thickBot="1">
      <c r="A33" s="21">
        <v>18</v>
      </c>
      <c r="B33" s="22" t="s">
        <v>70</v>
      </c>
      <c r="C33" s="22" t="s">
        <v>69</v>
      </c>
      <c r="D33" s="22" t="s">
        <v>45</v>
      </c>
      <c r="E33" s="23">
        <v>70.822999999999993</v>
      </c>
      <c r="F33" s="24"/>
      <c r="G33" s="24">
        <f t="shared" si="0"/>
        <v>0</v>
      </c>
    </row>
    <row r="34" spans="1:7" s="6" customFormat="1" ht="21" customHeight="1" thickBot="1">
      <c r="A34" s="13"/>
      <c r="B34" s="14" t="s">
        <v>71</v>
      </c>
      <c r="C34" s="14" t="s">
        <v>72</v>
      </c>
      <c r="D34" s="14"/>
      <c r="E34" s="15"/>
      <c r="F34" s="16"/>
      <c r="G34" s="55">
        <f>SUM(G35:G53)</f>
        <v>0</v>
      </c>
    </row>
    <row r="35" spans="1:7" s="6" customFormat="1" ht="13.5" customHeight="1">
      <c r="A35" s="17">
        <v>19</v>
      </c>
      <c r="B35" s="18" t="s">
        <v>73</v>
      </c>
      <c r="C35" s="18" t="s">
        <v>74</v>
      </c>
      <c r="D35" s="18" t="s">
        <v>36</v>
      </c>
      <c r="E35" s="19">
        <v>1</v>
      </c>
      <c r="F35" s="20"/>
      <c r="G35" s="20">
        <f t="shared" si="0"/>
        <v>0</v>
      </c>
    </row>
    <row r="36" spans="1:7" s="6" customFormat="1" ht="13.5" customHeight="1">
      <c r="A36" s="41">
        <v>20</v>
      </c>
      <c r="B36" s="42" t="s">
        <v>75</v>
      </c>
      <c r="C36" s="42" t="s">
        <v>76</v>
      </c>
      <c r="D36" s="42" t="s">
        <v>36</v>
      </c>
      <c r="E36" s="43">
        <v>15</v>
      </c>
      <c r="F36" s="44"/>
      <c r="G36" s="44">
        <f t="shared" si="0"/>
        <v>0</v>
      </c>
    </row>
    <row r="37" spans="1:7" s="6" customFormat="1" ht="13.5" customHeight="1">
      <c r="A37" s="41">
        <v>21</v>
      </c>
      <c r="B37" s="42" t="s">
        <v>77</v>
      </c>
      <c r="C37" s="42" t="s">
        <v>78</v>
      </c>
      <c r="D37" s="42" t="s">
        <v>52</v>
      </c>
      <c r="E37" s="43">
        <v>1</v>
      </c>
      <c r="F37" s="44"/>
      <c r="G37" s="44">
        <f t="shared" si="0"/>
        <v>0</v>
      </c>
    </row>
    <row r="38" spans="1:7" s="6" customFormat="1" ht="24" customHeight="1">
      <c r="A38" s="41">
        <v>22</v>
      </c>
      <c r="B38" s="42" t="s">
        <v>79</v>
      </c>
      <c r="C38" s="42" t="s">
        <v>80</v>
      </c>
      <c r="D38" s="42" t="s">
        <v>36</v>
      </c>
      <c r="E38" s="43">
        <v>28</v>
      </c>
      <c r="F38" s="44"/>
      <c r="G38" s="44">
        <f t="shared" si="0"/>
        <v>0</v>
      </c>
    </row>
    <row r="39" spans="1:7" s="6" customFormat="1" ht="24" customHeight="1">
      <c r="A39" s="41">
        <v>23</v>
      </c>
      <c r="B39" s="42" t="s">
        <v>81</v>
      </c>
      <c r="C39" s="42" t="s">
        <v>82</v>
      </c>
      <c r="D39" s="42" t="s">
        <v>36</v>
      </c>
      <c r="E39" s="43">
        <v>4</v>
      </c>
      <c r="F39" s="44"/>
      <c r="G39" s="44">
        <f t="shared" si="0"/>
        <v>0</v>
      </c>
    </row>
    <row r="40" spans="1:7" s="6" customFormat="1" ht="13.5" customHeight="1">
      <c r="A40" s="41">
        <v>24</v>
      </c>
      <c r="B40" s="42" t="s">
        <v>83</v>
      </c>
      <c r="C40" s="42" t="s">
        <v>84</v>
      </c>
      <c r="D40" s="42" t="s">
        <v>52</v>
      </c>
      <c r="E40" s="43">
        <v>10</v>
      </c>
      <c r="F40" s="44"/>
      <c r="G40" s="44">
        <f t="shared" si="0"/>
        <v>0</v>
      </c>
    </row>
    <row r="41" spans="1:7" s="6" customFormat="1" ht="13.5" customHeight="1">
      <c r="A41" s="41">
        <v>25</v>
      </c>
      <c r="B41" s="42" t="s">
        <v>85</v>
      </c>
      <c r="C41" s="42" t="s">
        <v>86</v>
      </c>
      <c r="D41" s="42" t="s">
        <v>52</v>
      </c>
      <c r="E41" s="43">
        <v>1</v>
      </c>
      <c r="F41" s="44"/>
      <c r="G41" s="44">
        <f t="shared" si="0"/>
        <v>0</v>
      </c>
    </row>
    <row r="42" spans="1:7" s="6" customFormat="1" ht="13.5" customHeight="1">
      <c r="A42" s="41">
        <v>26</v>
      </c>
      <c r="B42" s="42" t="s">
        <v>87</v>
      </c>
      <c r="C42" s="42" t="s">
        <v>88</v>
      </c>
      <c r="D42" s="42" t="s">
        <v>52</v>
      </c>
      <c r="E42" s="43">
        <v>3</v>
      </c>
      <c r="F42" s="44"/>
      <c r="G42" s="44">
        <f t="shared" si="0"/>
        <v>0</v>
      </c>
    </row>
    <row r="43" spans="1:7" s="6" customFormat="1" ht="24" customHeight="1" thickBot="1">
      <c r="A43" s="21">
        <v>27</v>
      </c>
      <c r="B43" s="22" t="s">
        <v>89</v>
      </c>
      <c r="C43" s="22" t="s">
        <v>90</v>
      </c>
      <c r="D43" s="22" t="s">
        <v>52</v>
      </c>
      <c r="E43" s="23">
        <v>1</v>
      </c>
      <c r="F43" s="24"/>
      <c r="G43" s="24">
        <f t="shared" si="0"/>
        <v>0</v>
      </c>
    </row>
    <row r="44" spans="1:7" s="6" customFormat="1" ht="13.5" customHeight="1" thickBot="1">
      <c r="A44" s="45">
        <v>28</v>
      </c>
      <c r="B44" s="46" t="s">
        <v>91</v>
      </c>
      <c r="C44" s="46" t="s">
        <v>92</v>
      </c>
      <c r="D44" s="46" t="s">
        <v>93</v>
      </c>
      <c r="E44" s="47">
        <v>1</v>
      </c>
      <c r="F44" s="48"/>
      <c r="G44" s="48">
        <f t="shared" si="0"/>
        <v>0</v>
      </c>
    </row>
    <row r="45" spans="1:7" s="6" customFormat="1" ht="13.5" customHeight="1">
      <c r="A45" s="17">
        <v>29</v>
      </c>
      <c r="B45" s="18" t="s">
        <v>94</v>
      </c>
      <c r="C45" s="18" t="s">
        <v>95</v>
      </c>
      <c r="D45" s="18" t="s">
        <v>52</v>
      </c>
      <c r="E45" s="19">
        <v>2</v>
      </c>
      <c r="F45" s="20"/>
      <c r="G45" s="20">
        <f t="shared" si="0"/>
        <v>0</v>
      </c>
    </row>
    <row r="46" spans="1:7" s="6" customFormat="1" ht="13.5" customHeight="1">
      <c r="A46" s="41">
        <v>30</v>
      </c>
      <c r="B46" s="42" t="s">
        <v>96</v>
      </c>
      <c r="C46" s="42" t="s">
        <v>97</v>
      </c>
      <c r="D46" s="42" t="s">
        <v>52</v>
      </c>
      <c r="E46" s="43">
        <v>1</v>
      </c>
      <c r="F46" s="44"/>
      <c r="G46" s="44">
        <f t="shared" si="0"/>
        <v>0</v>
      </c>
    </row>
    <row r="47" spans="1:7" s="6" customFormat="1" ht="13.5" customHeight="1">
      <c r="A47" s="41">
        <v>31</v>
      </c>
      <c r="B47" s="42" t="s">
        <v>98</v>
      </c>
      <c r="C47" s="42" t="s">
        <v>99</v>
      </c>
      <c r="D47" s="42" t="s">
        <v>52</v>
      </c>
      <c r="E47" s="43">
        <v>1</v>
      </c>
      <c r="F47" s="44"/>
      <c r="G47" s="44">
        <f t="shared" si="0"/>
        <v>0</v>
      </c>
    </row>
    <row r="48" spans="1:7" s="6" customFormat="1" ht="24" customHeight="1">
      <c r="A48" s="41">
        <v>32</v>
      </c>
      <c r="B48" s="42" t="s">
        <v>100</v>
      </c>
      <c r="C48" s="42" t="s">
        <v>101</v>
      </c>
      <c r="D48" s="42" t="s">
        <v>52</v>
      </c>
      <c r="E48" s="43">
        <v>1</v>
      </c>
      <c r="F48" s="44"/>
      <c r="G48" s="44">
        <f t="shared" si="0"/>
        <v>0</v>
      </c>
    </row>
    <row r="49" spans="1:7" s="6" customFormat="1" ht="13.5" customHeight="1">
      <c r="A49" s="41">
        <v>33</v>
      </c>
      <c r="B49" s="42" t="s">
        <v>102</v>
      </c>
      <c r="C49" s="42" t="s">
        <v>103</v>
      </c>
      <c r="D49" s="42" t="s">
        <v>36</v>
      </c>
      <c r="E49" s="43">
        <v>33</v>
      </c>
      <c r="F49" s="44"/>
      <c r="G49" s="44">
        <f t="shared" si="0"/>
        <v>0</v>
      </c>
    </row>
    <row r="50" spans="1:7" s="6" customFormat="1" ht="13.5" customHeight="1">
      <c r="A50" s="41">
        <v>34</v>
      </c>
      <c r="B50" s="42" t="s">
        <v>104</v>
      </c>
      <c r="C50" s="42" t="s">
        <v>105</v>
      </c>
      <c r="D50" s="42" t="s">
        <v>36</v>
      </c>
      <c r="E50" s="43">
        <v>33</v>
      </c>
      <c r="F50" s="44"/>
      <c r="G50" s="44">
        <f t="shared" si="0"/>
        <v>0</v>
      </c>
    </row>
    <row r="51" spans="1:7" s="6" customFormat="1" ht="24" customHeight="1">
      <c r="A51" s="41">
        <v>35</v>
      </c>
      <c r="B51" s="42" t="s">
        <v>106</v>
      </c>
      <c r="C51" s="42" t="s">
        <v>107</v>
      </c>
      <c r="D51" s="42" t="s">
        <v>67</v>
      </c>
      <c r="E51" s="43">
        <v>0.01</v>
      </c>
      <c r="F51" s="44"/>
      <c r="G51" s="44">
        <f t="shared" si="0"/>
        <v>0</v>
      </c>
    </row>
    <row r="52" spans="1:7" s="6" customFormat="1" ht="13.5" customHeight="1">
      <c r="A52" s="41">
        <v>36</v>
      </c>
      <c r="B52" s="42" t="s">
        <v>108</v>
      </c>
      <c r="C52" s="42" t="s">
        <v>109</v>
      </c>
      <c r="D52" s="42" t="s">
        <v>67</v>
      </c>
      <c r="E52" s="43">
        <v>0.17499999999999999</v>
      </c>
      <c r="F52" s="44"/>
      <c r="G52" s="44">
        <f t="shared" si="0"/>
        <v>0</v>
      </c>
    </row>
    <row r="53" spans="1:7" s="6" customFormat="1" ht="13.5" customHeight="1" thickBot="1">
      <c r="A53" s="21">
        <v>37</v>
      </c>
      <c r="B53" s="22" t="s">
        <v>110</v>
      </c>
      <c r="C53" s="22" t="s">
        <v>109</v>
      </c>
      <c r="D53" s="22" t="s">
        <v>45</v>
      </c>
      <c r="E53" s="23">
        <v>128.68100000000001</v>
      </c>
      <c r="F53" s="24"/>
      <c r="G53" s="24">
        <f t="shared" si="0"/>
        <v>0</v>
      </c>
    </row>
    <row r="54" spans="1:7" s="6" customFormat="1" ht="21" customHeight="1" thickBot="1">
      <c r="A54" s="13"/>
      <c r="B54" s="14" t="s">
        <v>111</v>
      </c>
      <c r="C54" s="14" t="s">
        <v>112</v>
      </c>
      <c r="D54" s="14"/>
      <c r="E54" s="15"/>
      <c r="F54" s="16"/>
      <c r="G54" s="55">
        <f>SUM(G55:G56)</f>
        <v>0</v>
      </c>
    </row>
    <row r="55" spans="1:7" s="6" customFormat="1" ht="13.5" customHeight="1">
      <c r="A55" s="17">
        <v>38</v>
      </c>
      <c r="B55" s="18" t="s">
        <v>113</v>
      </c>
      <c r="C55" s="18" t="s">
        <v>114</v>
      </c>
      <c r="D55" s="18" t="s">
        <v>36</v>
      </c>
      <c r="E55" s="19">
        <v>10</v>
      </c>
      <c r="F55" s="20"/>
      <c r="G55" s="20">
        <f t="shared" si="0"/>
        <v>0</v>
      </c>
    </row>
    <row r="56" spans="1:7" s="6" customFormat="1" ht="24" customHeight="1" thickBot="1">
      <c r="A56" s="21">
        <v>39</v>
      </c>
      <c r="B56" s="22" t="s">
        <v>115</v>
      </c>
      <c r="C56" s="22" t="s">
        <v>116</v>
      </c>
      <c r="D56" s="22" t="s">
        <v>67</v>
      </c>
      <c r="E56" s="23">
        <v>2.1999999999999999E-2</v>
      </c>
      <c r="F56" s="24"/>
      <c r="G56" s="24">
        <f t="shared" si="0"/>
        <v>0</v>
      </c>
    </row>
    <row r="57" spans="1:7" s="6" customFormat="1" ht="21" customHeight="1" thickBot="1">
      <c r="A57" s="13"/>
      <c r="B57" s="14" t="s">
        <v>117</v>
      </c>
      <c r="C57" s="14" t="s">
        <v>118</v>
      </c>
      <c r="D57" s="14"/>
      <c r="E57" s="15"/>
      <c r="F57" s="16"/>
      <c r="G57" s="55">
        <f>SUM(G58:G89)</f>
        <v>0</v>
      </c>
    </row>
    <row r="58" spans="1:7" s="6" customFormat="1" ht="24" customHeight="1">
      <c r="A58" s="17">
        <v>40</v>
      </c>
      <c r="B58" s="18" t="s">
        <v>119</v>
      </c>
      <c r="C58" s="18" t="s">
        <v>120</v>
      </c>
      <c r="D58" s="18" t="s">
        <v>121</v>
      </c>
      <c r="E58" s="19">
        <v>1</v>
      </c>
      <c r="F58" s="20"/>
      <c r="G58" s="20">
        <f t="shared" si="0"/>
        <v>0</v>
      </c>
    </row>
    <row r="59" spans="1:7" s="6" customFormat="1" ht="24" customHeight="1" thickBot="1">
      <c r="A59" s="21">
        <v>41</v>
      </c>
      <c r="B59" s="22" t="s">
        <v>122</v>
      </c>
      <c r="C59" s="22" t="s">
        <v>123</v>
      </c>
      <c r="D59" s="22" t="s">
        <v>121</v>
      </c>
      <c r="E59" s="23">
        <v>1</v>
      </c>
      <c r="F59" s="24"/>
      <c r="G59" s="24">
        <f t="shared" si="0"/>
        <v>0</v>
      </c>
    </row>
    <row r="60" spans="1:7" s="6" customFormat="1" ht="13.5" customHeight="1" thickBot="1">
      <c r="A60" s="45">
        <v>42</v>
      </c>
      <c r="B60" s="46" t="s">
        <v>124</v>
      </c>
      <c r="C60" s="46" t="s">
        <v>125</v>
      </c>
      <c r="D60" s="46" t="s">
        <v>52</v>
      </c>
      <c r="E60" s="47">
        <v>2</v>
      </c>
      <c r="F60" s="48"/>
      <c r="G60" s="48">
        <f t="shared" si="0"/>
        <v>0</v>
      </c>
    </row>
    <row r="61" spans="1:7" s="6" customFormat="1" ht="13.5" customHeight="1" thickBot="1">
      <c r="A61" s="25">
        <v>43</v>
      </c>
      <c r="B61" s="26" t="s">
        <v>126</v>
      </c>
      <c r="C61" s="26" t="s">
        <v>127</v>
      </c>
      <c r="D61" s="26" t="s">
        <v>52</v>
      </c>
      <c r="E61" s="27">
        <v>1</v>
      </c>
      <c r="F61" s="28"/>
      <c r="G61" s="28">
        <f t="shared" si="0"/>
        <v>0</v>
      </c>
    </row>
    <row r="62" spans="1:7" s="6" customFormat="1" ht="24" customHeight="1">
      <c r="A62" s="29">
        <v>44</v>
      </c>
      <c r="B62" s="30" t="s">
        <v>128</v>
      </c>
      <c r="C62" s="30" t="s">
        <v>129</v>
      </c>
      <c r="D62" s="30" t="s">
        <v>52</v>
      </c>
      <c r="E62" s="31">
        <v>1</v>
      </c>
      <c r="F62" s="32"/>
      <c r="G62" s="32">
        <f t="shared" si="0"/>
        <v>0</v>
      </c>
    </row>
    <row r="63" spans="1:7" s="6" customFormat="1" ht="13.5" customHeight="1" thickBot="1">
      <c r="A63" s="37">
        <v>45</v>
      </c>
      <c r="B63" s="38" t="s">
        <v>130</v>
      </c>
      <c r="C63" s="38" t="s">
        <v>131</v>
      </c>
      <c r="D63" s="38" t="s">
        <v>52</v>
      </c>
      <c r="E63" s="39">
        <v>1</v>
      </c>
      <c r="F63" s="40"/>
      <c r="G63" s="40">
        <f t="shared" si="0"/>
        <v>0</v>
      </c>
    </row>
    <row r="64" spans="1:7" s="6" customFormat="1" ht="24" customHeight="1">
      <c r="A64" s="17">
        <v>46</v>
      </c>
      <c r="B64" s="18" t="s">
        <v>132</v>
      </c>
      <c r="C64" s="18" t="s">
        <v>133</v>
      </c>
      <c r="D64" s="18" t="s">
        <v>121</v>
      </c>
      <c r="E64" s="19">
        <v>2</v>
      </c>
      <c r="F64" s="20"/>
      <c r="G64" s="20">
        <f t="shared" si="0"/>
        <v>0</v>
      </c>
    </row>
    <row r="65" spans="1:7" s="6" customFormat="1" ht="24" customHeight="1">
      <c r="A65" s="41">
        <v>47</v>
      </c>
      <c r="B65" s="42" t="s">
        <v>134</v>
      </c>
      <c r="C65" s="42" t="s">
        <v>135</v>
      </c>
      <c r="D65" s="42" t="s">
        <v>121</v>
      </c>
      <c r="E65" s="43">
        <v>1</v>
      </c>
      <c r="F65" s="44"/>
      <c r="G65" s="44">
        <f t="shared" si="0"/>
        <v>0</v>
      </c>
    </row>
    <row r="66" spans="1:7" s="6" customFormat="1" ht="24" customHeight="1" thickBot="1">
      <c r="A66" s="21">
        <v>48</v>
      </c>
      <c r="B66" s="22" t="s">
        <v>136</v>
      </c>
      <c r="C66" s="22" t="s">
        <v>137</v>
      </c>
      <c r="D66" s="22" t="s">
        <v>121</v>
      </c>
      <c r="E66" s="23">
        <v>1</v>
      </c>
      <c r="F66" s="24"/>
      <c r="G66" s="24">
        <f t="shared" si="0"/>
        <v>0</v>
      </c>
    </row>
    <row r="67" spans="1:7" s="6" customFormat="1" ht="13.5" customHeight="1" thickBot="1">
      <c r="A67" s="45">
        <v>49</v>
      </c>
      <c r="B67" s="46" t="s">
        <v>138</v>
      </c>
      <c r="C67" s="46" t="s">
        <v>139</v>
      </c>
      <c r="D67" s="46" t="s">
        <v>52</v>
      </c>
      <c r="E67" s="47">
        <v>1</v>
      </c>
      <c r="F67" s="48"/>
      <c r="G67" s="48">
        <f t="shared" si="0"/>
        <v>0</v>
      </c>
    </row>
    <row r="68" spans="1:7" s="6" customFormat="1" ht="24" customHeight="1">
      <c r="A68" s="17">
        <v>50</v>
      </c>
      <c r="B68" s="18" t="s">
        <v>140</v>
      </c>
      <c r="C68" s="18" t="s">
        <v>141</v>
      </c>
      <c r="D68" s="18" t="s">
        <v>121</v>
      </c>
      <c r="E68" s="19">
        <v>1</v>
      </c>
      <c r="F68" s="20"/>
      <c r="G68" s="20">
        <f t="shared" si="0"/>
        <v>0</v>
      </c>
    </row>
    <row r="69" spans="1:7" s="6" customFormat="1" ht="24" customHeight="1">
      <c r="A69" s="41">
        <v>51</v>
      </c>
      <c r="B69" s="42" t="s">
        <v>142</v>
      </c>
      <c r="C69" s="42" t="s">
        <v>143</v>
      </c>
      <c r="D69" s="42" t="s">
        <v>121</v>
      </c>
      <c r="E69" s="43">
        <v>2</v>
      </c>
      <c r="F69" s="44"/>
      <c r="G69" s="44">
        <f t="shared" si="0"/>
        <v>0</v>
      </c>
    </row>
    <row r="70" spans="1:7" s="6" customFormat="1" ht="24" customHeight="1">
      <c r="A70" s="41">
        <v>52</v>
      </c>
      <c r="B70" s="42" t="s">
        <v>144</v>
      </c>
      <c r="C70" s="42" t="s">
        <v>145</v>
      </c>
      <c r="D70" s="42" t="s">
        <v>121</v>
      </c>
      <c r="E70" s="43">
        <v>1</v>
      </c>
      <c r="F70" s="44"/>
      <c r="G70" s="44">
        <f t="shared" si="0"/>
        <v>0</v>
      </c>
    </row>
    <row r="71" spans="1:7" s="6" customFormat="1" ht="24" customHeight="1">
      <c r="A71" s="41">
        <v>53</v>
      </c>
      <c r="B71" s="42" t="s">
        <v>146</v>
      </c>
      <c r="C71" s="42" t="s">
        <v>147</v>
      </c>
      <c r="D71" s="42" t="s">
        <v>67</v>
      </c>
      <c r="E71" s="43">
        <v>0.186</v>
      </c>
      <c r="F71" s="44"/>
      <c r="G71" s="44">
        <f t="shared" si="0"/>
        <v>0</v>
      </c>
    </row>
    <row r="72" spans="1:7" s="6" customFormat="1" ht="24" customHeight="1">
      <c r="A72" s="41">
        <v>54</v>
      </c>
      <c r="B72" s="42" t="s">
        <v>148</v>
      </c>
      <c r="C72" s="42" t="s">
        <v>149</v>
      </c>
      <c r="D72" s="42" t="s">
        <v>121</v>
      </c>
      <c r="E72" s="43">
        <v>2</v>
      </c>
      <c r="F72" s="44"/>
      <c r="G72" s="44">
        <f t="shared" si="0"/>
        <v>0</v>
      </c>
    </row>
    <row r="73" spans="1:7" s="6" customFormat="1" ht="13.5" customHeight="1">
      <c r="A73" s="41">
        <v>55</v>
      </c>
      <c r="B73" s="42" t="s">
        <v>150</v>
      </c>
      <c r="C73" s="42" t="s">
        <v>151</v>
      </c>
      <c r="D73" s="42" t="s">
        <v>52</v>
      </c>
      <c r="E73" s="43">
        <v>1</v>
      </c>
      <c r="F73" s="44"/>
      <c r="G73" s="44">
        <f t="shared" si="0"/>
        <v>0</v>
      </c>
    </row>
    <row r="74" spans="1:7" s="6" customFormat="1" ht="13.5" customHeight="1" thickBot="1">
      <c r="A74" s="21">
        <v>56</v>
      </c>
      <c r="B74" s="22" t="s">
        <v>152</v>
      </c>
      <c r="C74" s="22" t="s">
        <v>153</v>
      </c>
      <c r="D74" s="22" t="s">
        <v>154</v>
      </c>
      <c r="E74" s="23">
        <v>6</v>
      </c>
      <c r="F74" s="24"/>
      <c r="G74" s="24">
        <f t="shared" si="0"/>
        <v>0</v>
      </c>
    </row>
    <row r="75" spans="1:7" s="6" customFormat="1" ht="13.5" customHeight="1" thickBot="1">
      <c r="A75" s="45">
        <v>57</v>
      </c>
      <c r="B75" s="46" t="s">
        <v>155</v>
      </c>
      <c r="C75" s="46" t="s">
        <v>156</v>
      </c>
      <c r="D75" s="46" t="s">
        <v>93</v>
      </c>
      <c r="E75" s="47">
        <v>6</v>
      </c>
      <c r="F75" s="48"/>
      <c r="G75" s="48">
        <f t="shared" si="0"/>
        <v>0</v>
      </c>
    </row>
    <row r="76" spans="1:7" s="6" customFormat="1" ht="24" customHeight="1">
      <c r="A76" s="17">
        <v>58</v>
      </c>
      <c r="B76" s="18" t="s">
        <v>157</v>
      </c>
      <c r="C76" s="18" t="s">
        <v>158</v>
      </c>
      <c r="D76" s="18" t="s">
        <v>121</v>
      </c>
      <c r="E76" s="19">
        <v>2</v>
      </c>
      <c r="F76" s="20"/>
      <c r="G76" s="20">
        <f t="shared" si="0"/>
        <v>0</v>
      </c>
    </row>
    <row r="77" spans="1:7" s="6" customFormat="1" ht="13.5" customHeight="1" thickBot="1">
      <c r="A77" s="21">
        <v>59</v>
      </c>
      <c r="B77" s="22" t="s">
        <v>159</v>
      </c>
      <c r="C77" s="22" t="s">
        <v>160</v>
      </c>
      <c r="D77" s="22" t="s">
        <v>52</v>
      </c>
      <c r="E77" s="23">
        <v>1</v>
      </c>
      <c r="F77" s="24"/>
      <c r="G77" s="24">
        <f t="shared" si="0"/>
        <v>0</v>
      </c>
    </row>
    <row r="78" spans="1:7" s="6" customFormat="1" ht="13.5" customHeight="1" thickBot="1">
      <c r="A78" s="45">
        <v>60</v>
      </c>
      <c r="B78" s="46" t="s">
        <v>161</v>
      </c>
      <c r="C78" s="46" t="s">
        <v>162</v>
      </c>
      <c r="D78" s="46" t="s">
        <v>52</v>
      </c>
      <c r="E78" s="47">
        <v>1</v>
      </c>
      <c r="F78" s="48"/>
      <c r="G78" s="48">
        <f t="shared" ref="G78:G89" si="1">+E78*F78</f>
        <v>0</v>
      </c>
    </row>
    <row r="79" spans="1:7" s="6" customFormat="1" ht="13.5" customHeight="1" thickBot="1">
      <c r="A79" s="25">
        <v>61</v>
      </c>
      <c r="B79" s="26" t="s">
        <v>163</v>
      </c>
      <c r="C79" s="26" t="s">
        <v>164</v>
      </c>
      <c r="D79" s="26" t="s">
        <v>52</v>
      </c>
      <c r="E79" s="27">
        <v>2</v>
      </c>
      <c r="F79" s="28"/>
      <c r="G79" s="28">
        <f t="shared" si="1"/>
        <v>0</v>
      </c>
    </row>
    <row r="80" spans="1:7" s="6" customFormat="1" ht="13.5" customHeight="1">
      <c r="A80" s="29">
        <v>62</v>
      </c>
      <c r="B80" s="30" t="s">
        <v>165</v>
      </c>
      <c r="C80" s="30" t="s">
        <v>166</v>
      </c>
      <c r="D80" s="30" t="s">
        <v>52</v>
      </c>
      <c r="E80" s="31">
        <v>1</v>
      </c>
      <c r="F80" s="32"/>
      <c r="G80" s="32">
        <f t="shared" si="1"/>
        <v>0</v>
      </c>
    </row>
    <row r="81" spans="1:7" s="6" customFormat="1" ht="24" customHeight="1" thickBot="1">
      <c r="A81" s="37">
        <v>63</v>
      </c>
      <c r="B81" s="38" t="s">
        <v>167</v>
      </c>
      <c r="C81" s="38" t="s">
        <v>168</v>
      </c>
      <c r="D81" s="38" t="s">
        <v>52</v>
      </c>
      <c r="E81" s="39">
        <v>1</v>
      </c>
      <c r="F81" s="40"/>
      <c r="G81" s="40">
        <f t="shared" si="1"/>
        <v>0</v>
      </c>
    </row>
    <row r="82" spans="1:7" s="6" customFormat="1" ht="24" customHeight="1">
      <c r="A82" s="17">
        <v>64</v>
      </c>
      <c r="B82" s="18" t="s">
        <v>169</v>
      </c>
      <c r="C82" s="18" t="s">
        <v>170</v>
      </c>
      <c r="D82" s="18" t="s">
        <v>52</v>
      </c>
      <c r="E82" s="19">
        <v>1</v>
      </c>
      <c r="F82" s="20"/>
      <c r="G82" s="20">
        <f t="shared" si="1"/>
        <v>0</v>
      </c>
    </row>
    <row r="83" spans="1:7" s="6" customFormat="1" ht="13.5" customHeight="1">
      <c r="A83" s="41">
        <v>65</v>
      </c>
      <c r="B83" s="42" t="s">
        <v>171</v>
      </c>
      <c r="C83" s="42" t="s">
        <v>172</v>
      </c>
      <c r="D83" s="42" t="s">
        <v>52</v>
      </c>
      <c r="E83" s="43">
        <v>2</v>
      </c>
      <c r="F83" s="44"/>
      <c r="G83" s="44">
        <f t="shared" si="1"/>
        <v>0</v>
      </c>
    </row>
    <row r="84" spans="1:7" s="6" customFormat="1" ht="13.5" customHeight="1" thickBot="1">
      <c r="A84" s="21">
        <v>66</v>
      </c>
      <c r="B84" s="22" t="s">
        <v>173</v>
      </c>
      <c r="C84" s="22" t="s">
        <v>174</v>
      </c>
      <c r="D84" s="22" t="s">
        <v>52</v>
      </c>
      <c r="E84" s="23">
        <v>1</v>
      </c>
      <c r="F84" s="24"/>
      <c r="G84" s="24">
        <f t="shared" si="1"/>
        <v>0</v>
      </c>
    </row>
    <row r="85" spans="1:7" s="6" customFormat="1" ht="13.5" customHeight="1" thickBot="1">
      <c r="A85" s="45">
        <v>67</v>
      </c>
      <c r="B85" s="46" t="s">
        <v>175</v>
      </c>
      <c r="C85" s="46" t="s">
        <v>176</v>
      </c>
      <c r="D85" s="46" t="s">
        <v>27</v>
      </c>
      <c r="E85" s="47">
        <v>1</v>
      </c>
      <c r="F85" s="48"/>
      <c r="G85" s="48">
        <f t="shared" si="1"/>
        <v>0</v>
      </c>
    </row>
    <row r="86" spans="1:7" s="6" customFormat="1" ht="13.5" customHeight="1" thickBot="1">
      <c r="A86" s="25">
        <v>68</v>
      </c>
      <c r="B86" s="26" t="s">
        <v>177</v>
      </c>
      <c r="C86" s="26" t="s">
        <v>178</v>
      </c>
      <c r="D86" s="26" t="s">
        <v>52</v>
      </c>
      <c r="E86" s="27">
        <v>1</v>
      </c>
      <c r="F86" s="28"/>
      <c r="G86" s="28">
        <f t="shared" si="1"/>
        <v>0</v>
      </c>
    </row>
    <row r="87" spans="1:7" s="6" customFormat="1" ht="24" customHeight="1" thickBot="1">
      <c r="A87" s="45">
        <v>69</v>
      </c>
      <c r="B87" s="46" t="s">
        <v>179</v>
      </c>
      <c r="C87" s="46" t="s">
        <v>180</v>
      </c>
      <c r="D87" s="46" t="s">
        <v>93</v>
      </c>
      <c r="E87" s="47">
        <v>1</v>
      </c>
      <c r="F87" s="48"/>
      <c r="G87" s="48">
        <f t="shared" si="1"/>
        <v>0</v>
      </c>
    </row>
    <row r="88" spans="1:7" s="6" customFormat="1" ht="13.5" customHeight="1">
      <c r="A88" s="17">
        <v>70</v>
      </c>
      <c r="B88" s="18" t="s">
        <v>181</v>
      </c>
      <c r="C88" s="18" t="s">
        <v>182</v>
      </c>
      <c r="D88" s="18" t="s">
        <v>67</v>
      </c>
      <c r="E88" s="19">
        <v>0.14799999999999999</v>
      </c>
      <c r="F88" s="20"/>
      <c r="G88" s="20">
        <f t="shared" si="1"/>
        <v>0</v>
      </c>
    </row>
    <row r="89" spans="1:7" s="6" customFormat="1" ht="13.5" customHeight="1" thickBot="1">
      <c r="A89" s="21">
        <v>71</v>
      </c>
      <c r="B89" s="22" t="s">
        <v>183</v>
      </c>
      <c r="C89" s="22" t="s">
        <v>182</v>
      </c>
      <c r="D89" s="22" t="s">
        <v>45</v>
      </c>
      <c r="E89" s="23">
        <v>433.822</v>
      </c>
      <c r="F89" s="24"/>
      <c r="G89" s="24">
        <f t="shared" si="1"/>
        <v>0</v>
      </c>
    </row>
    <row r="90" spans="1:7" s="6" customFormat="1" ht="21" customHeight="1">
      <c r="A90" s="49"/>
      <c r="B90" s="50"/>
      <c r="C90" s="50" t="s">
        <v>184</v>
      </c>
      <c r="D90" s="50"/>
      <c r="E90" s="51"/>
      <c r="F90" s="52"/>
      <c r="G90" s="53">
        <f>+G11+G15</f>
        <v>0</v>
      </c>
    </row>
  </sheetData>
  <autoFilter ref="A9:G90"/>
  <phoneticPr fontId="0" type="noConversion"/>
  <pageMargins left="0.39370079040527345" right="0.39370079040527345" top="0.7874015808105469" bottom="0.7874015808105469" header="0" footer="0"/>
  <pageSetup paperSize="9" fitToHeight="100" orientation="portrait" verticalDpi="0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B29" sqref="B29"/>
    </sheetView>
  </sheetViews>
  <sheetFormatPr defaultColWidth="10.6640625" defaultRowHeight="10.5"/>
  <cols>
    <col min="1" max="1" width="14.1640625" style="6" customWidth="1"/>
    <col min="2" max="2" width="41.6640625" style="6" customWidth="1"/>
    <col min="3" max="3" width="15.33203125" style="6" customWidth="1"/>
    <col min="4" max="4" width="17.1640625" style="6" customWidth="1"/>
    <col min="5" max="5" width="16.33203125" style="6" customWidth="1"/>
    <col min="6" max="16384" width="10.6640625" style="1"/>
  </cols>
  <sheetData>
    <row r="1" spans="1:5" s="6" customFormat="1" ht="18">
      <c r="A1" s="7" t="s">
        <v>186</v>
      </c>
      <c r="B1" s="8"/>
      <c r="C1" s="8"/>
      <c r="D1" s="8"/>
      <c r="E1" s="8"/>
    </row>
    <row r="2" spans="1:5" s="6" customFormat="1" ht="11.25">
      <c r="A2" s="9" t="s">
        <v>191</v>
      </c>
      <c r="B2" s="10"/>
      <c r="C2" s="10"/>
      <c r="D2" s="8"/>
      <c r="E2" s="8"/>
    </row>
    <row r="3" spans="1:5" s="6" customFormat="1" ht="11.25">
      <c r="A3" s="9" t="s">
        <v>1</v>
      </c>
      <c r="B3" s="10"/>
      <c r="C3" s="10" t="s">
        <v>4</v>
      </c>
      <c r="D3" s="8"/>
      <c r="E3" s="8"/>
    </row>
    <row r="4" spans="1:5" s="6" customFormat="1" ht="11.25">
      <c r="A4" s="9"/>
      <c r="B4" s="9"/>
      <c r="C4" s="10" t="s">
        <v>6</v>
      </c>
      <c r="D4" s="8"/>
      <c r="E4" s="8"/>
    </row>
    <row r="5" spans="1:5" s="6" customFormat="1" ht="11.25">
      <c r="A5" s="10" t="s">
        <v>2</v>
      </c>
      <c r="B5" s="10"/>
      <c r="C5" s="10" t="s">
        <v>190</v>
      </c>
      <c r="D5" s="8"/>
      <c r="E5" s="8"/>
    </row>
    <row r="6" spans="1:5" s="6" customFormat="1" ht="11.25" thickBot="1">
      <c r="A6" s="8"/>
      <c r="B6" s="8"/>
      <c r="C6" s="8"/>
      <c r="D6" s="8"/>
      <c r="E6" s="8"/>
    </row>
    <row r="7" spans="1:5" s="6" customFormat="1" ht="22.5" customHeight="1" thickBot="1">
      <c r="A7" s="56" t="s">
        <v>187</v>
      </c>
      <c r="B7" s="56" t="s">
        <v>9</v>
      </c>
      <c r="C7" s="56" t="s">
        <v>188</v>
      </c>
      <c r="D7" s="56" t="s">
        <v>189</v>
      </c>
      <c r="E7" s="56" t="s">
        <v>13</v>
      </c>
    </row>
    <row r="8" spans="1:5" s="6" customFormat="1" ht="12" thickBot="1">
      <c r="A8" s="56" t="s">
        <v>14</v>
      </c>
      <c r="B8" s="56" t="s">
        <v>15</v>
      </c>
      <c r="C8" s="56" t="s">
        <v>16</v>
      </c>
      <c r="D8" s="56" t="s">
        <v>17</v>
      </c>
      <c r="E8" s="56" t="s">
        <v>18</v>
      </c>
    </row>
    <row r="9" spans="1:5" s="6" customFormat="1">
      <c r="A9" s="12"/>
      <c r="B9" s="12"/>
      <c r="C9" s="12"/>
      <c r="D9" s="12"/>
      <c r="E9" s="12"/>
    </row>
    <row r="10" spans="1:5" s="6" customFormat="1" ht="15">
      <c r="A10" s="57" t="s">
        <v>21</v>
      </c>
      <c r="B10" s="57" t="s">
        <v>22</v>
      </c>
      <c r="C10" s="58"/>
      <c r="D10" s="58"/>
      <c r="E10" s="58">
        <f>+E11</f>
        <v>0</v>
      </c>
    </row>
    <row r="11" spans="1:5" s="6" customFormat="1" ht="12.75">
      <c r="A11" s="59" t="s">
        <v>23</v>
      </c>
      <c r="B11" s="59" t="s">
        <v>24</v>
      </c>
      <c r="C11" s="60"/>
      <c r="D11" s="60"/>
      <c r="E11" s="62">
        <f>+'3. Rozpočet - standard na výšku'!G12</f>
        <v>0</v>
      </c>
    </row>
    <row r="12" spans="1:5" s="6" customFormat="1" ht="15">
      <c r="A12" s="57" t="s">
        <v>30</v>
      </c>
      <c r="B12" s="57" t="s">
        <v>31</v>
      </c>
      <c r="C12" s="58"/>
      <c r="D12" s="58"/>
      <c r="E12" s="58">
        <f>+E13+E14+E15+E16+E17</f>
        <v>0</v>
      </c>
    </row>
    <row r="13" spans="1:5" s="6" customFormat="1" ht="12.75">
      <c r="A13" s="59" t="s">
        <v>32</v>
      </c>
      <c r="B13" s="59" t="s">
        <v>33</v>
      </c>
      <c r="C13" s="60"/>
      <c r="D13" s="60"/>
      <c r="E13" s="61">
        <f>+'3. Rozpočet - standard na výšku'!G16</f>
        <v>0</v>
      </c>
    </row>
    <row r="14" spans="1:5" s="6" customFormat="1" ht="12.75">
      <c r="A14" s="59" t="s">
        <v>46</v>
      </c>
      <c r="B14" s="59" t="s">
        <v>47</v>
      </c>
      <c r="C14" s="60"/>
      <c r="D14" s="60"/>
      <c r="E14" s="61">
        <f>+'3. Rozpočet - standard na výšku'!G22</f>
        <v>0</v>
      </c>
    </row>
    <row r="15" spans="1:5" s="6" customFormat="1" ht="12.75">
      <c r="A15" s="59" t="s">
        <v>71</v>
      </c>
      <c r="B15" s="59" t="s">
        <v>72</v>
      </c>
      <c r="C15" s="60"/>
      <c r="D15" s="60"/>
      <c r="E15" s="61">
        <f>+'3. Rozpočet - standard na výšku'!G34</f>
        <v>0</v>
      </c>
    </row>
    <row r="16" spans="1:5" s="6" customFormat="1" ht="12.75">
      <c r="A16" s="59" t="s">
        <v>111</v>
      </c>
      <c r="B16" s="59" t="s">
        <v>112</v>
      </c>
      <c r="C16" s="60"/>
      <c r="D16" s="60"/>
      <c r="E16" s="61">
        <f>+'3. Rozpočet - standard na výšku'!G54</f>
        <v>0</v>
      </c>
    </row>
    <row r="17" spans="1:5" s="6" customFormat="1" ht="25.5">
      <c r="A17" s="59" t="s">
        <v>117</v>
      </c>
      <c r="B17" s="59" t="s">
        <v>118</v>
      </c>
      <c r="C17" s="60"/>
      <c r="D17" s="60"/>
      <c r="E17" s="61">
        <f>+'3. Rozpočet - standard na výšku'!G57</f>
        <v>0</v>
      </c>
    </row>
    <row r="18" spans="1:5" s="6" customFormat="1" ht="11.25">
      <c r="A18" s="50"/>
      <c r="B18" s="50" t="s">
        <v>184</v>
      </c>
      <c r="C18" s="52"/>
      <c r="D18" s="52"/>
      <c r="E18" s="53">
        <f>+E10+E12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3. Rozpočet - standard na výšku</vt:lpstr>
      <vt:lpstr>Rekapitulace</vt:lpstr>
      <vt:lpstr>'3. Rozpočet - standard na výšku'!Názvy_tisku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Veverka Jiří (KH)</dc:creator>
  <cp:lastModifiedBy>RuzickovaE</cp:lastModifiedBy>
  <dcterms:created xsi:type="dcterms:W3CDTF">2013-03-01T13:48:47Z</dcterms:created>
  <dcterms:modified xsi:type="dcterms:W3CDTF">2013-03-05T07:26:00Z</dcterms:modified>
</cp:coreProperties>
</file>