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3035" windowHeight="8955"/>
  </bookViews>
  <sheets>
    <sheet name="3. Rozpočet - standard na výšku" sheetId="1" r:id="rId1"/>
    <sheet name="Rekapitulace" sheetId="2" r:id="rId2"/>
  </sheets>
  <definedNames>
    <definedName name="_xlnm._FilterDatabase" localSheetId="0" hidden="1">'3. Rozpočet - standard na výšku'!$A$9:$J$140</definedName>
    <definedName name="_xlnm.Print_Titles" localSheetId="0">'3. Rozpočet - standard na výšku'!$8:$10</definedName>
  </definedNames>
  <calcPr calcId="144525"/>
</workbook>
</file>

<file path=xl/calcChain.xml><?xml version="1.0" encoding="utf-8"?>
<calcChain xmlns="http://schemas.openxmlformats.org/spreadsheetml/2006/main">
  <c r="G28" i="1" l="1"/>
  <c r="G21" i="1"/>
  <c r="G13" i="1"/>
  <c r="G38" i="1" l="1"/>
  <c r="G27" i="1"/>
  <c r="G26" i="1"/>
  <c r="G139" i="1" l="1"/>
  <c r="G138" i="1"/>
  <c r="G137" i="1"/>
  <c r="G136" i="1"/>
  <c r="G135" i="1"/>
  <c r="G134" i="1"/>
  <c r="G133" i="1"/>
  <c r="G132" i="1"/>
  <c r="G131" i="1"/>
  <c r="G130" i="1"/>
  <c r="G129" i="1"/>
  <c r="G127" i="1"/>
  <c r="G126" i="1" s="1"/>
  <c r="E23" i="2" s="1"/>
  <c r="G125" i="1"/>
  <c r="G124" i="1"/>
  <c r="G123" i="1"/>
  <c r="G122" i="1"/>
  <c r="G121" i="1"/>
  <c r="G120" i="1"/>
  <c r="G118" i="1"/>
  <c r="G117" i="1"/>
  <c r="G116" i="1"/>
  <c r="G115" i="1"/>
  <c r="G114" i="1"/>
  <c r="G113" i="1"/>
  <c r="G112" i="1"/>
  <c r="G110" i="1"/>
  <c r="G109" i="1"/>
  <c r="G108" i="1"/>
  <c r="G107" i="1"/>
  <c r="G106" i="1"/>
  <c r="G105" i="1"/>
  <c r="G104" i="1"/>
  <c r="G102" i="1"/>
  <c r="G101" i="1"/>
  <c r="G100" i="1"/>
  <c r="G99" i="1"/>
  <c r="G98" i="1"/>
  <c r="G97" i="1"/>
  <c r="G96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69" i="1"/>
  <c r="G68" i="1"/>
  <c r="G67" i="1"/>
  <c r="G66" i="1"/>
  <c r="G65" i="1"/>
  <c r="G64" i="1"/>
  <c r="G63" i="1"/>
  <c r="G62" i="1"/>
  <c r="G60" i="1"/>
  <c r="G59" i="1"/>
  <c r="G58" i="1"/>
  <c r="G57" i="1"/>
  <c r="G56" i="1"/>
  <c r="G53" i="1"/>
  <c r="G52" i="1" s="1"/>
  <c r="E14" i="2" s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7" i="1"/>
  <c r="G36" i="1"/>
  <c r="G35" i="1"/>
  <c r="G33" i="1"/>
  <c r="G32" i="1"/>
  <c r="G31" i="1"/>
  <c r="G30" i="1"/>
  <c r="G29" i="1"/>
  <c r="G25" i="1"/>
  <c r="G24" i="1"/>
  <c r="G23" i="1"/>
  <c r="G22" i="1"/>
  <c r="G20" i="1"/>
  <c r="G18" i="1"/>
  <c r="G17" i="1"/>
  <c r="G16" i="1"/>
  <c r="G15" i="1"/>
  <c r="G14" i="1"/>
  <c r="G12" i="1" l="1"/>
  <c r="E11" i="2" s="1"/>
  <c r="G128" i="1"/>
  <c r="E24" i="2" s="1"/>
  <c r="G111" i="1"/>
  <c r="E21" i="2" s="1"/>
  <c r="G70" i="1"/>
  <c r="E18" i="2" s="1"/>
  <c r="G61" i="1"/>
  <c r="E17" i="2" s="1"/>
  <c r="G34" i="1"/>
  <c r="E13" i="2" s="1"/>
  <c r="G19" i="1"/>
  <c r="E12" i="2" s="1"/>
  <c r="G103" i="1"/>
  <c r="E20" i="2" s="1"/>
  <c r="G95" i="1"/>
  <c r="E19" i="2" s="1"/>
  <c r="G55" i="1"/>
  <c r="E16" i="2" s="1"/>
  <c r="G119" i="1"/>
  <c r="E22" i="2" s="1"/>
  <c r="E10" i="2" l="1"/>
  <c r="E15" i="2"/>
  <c r="G11" i="1"/>
  <c r="G54" i="1"/>
  <c r="E25" i="2" l="1"/>
  <c r="G140" i="1"/>
</calcChain>
</file>

<file path=xl/sharedStrings.xml><?xml version="1.0" encoding="utf-8"?>
<sst xmlns="http://schemas.openxmlformats.org/spreadsheetml/2006/main" count="438" uniqueCount="284">
  <si>
    <t xml:space="preserve">ROZPOČET  </t>
  </si>
  <si>
    <t>Objekt:   Stavební část</t>
  </si>
  <si>
    <t xml:space="preserve">JKSO:   </t>
  </si>
  <si>
    <t xml:space="preserve">EČO:   </t>
  </si>
  <si>
    <t>Objednatel:   ÚP ČR Příbram - kontaktní pracoviště Kutná Hora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</si>
  <si>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</si>
  <si>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</si>
  <si>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</si>
  <si>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</si>
  <si>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</si>
  <si>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</si>
  <si>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</si>
  <si>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</si>
  <si>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</si>
  <si>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</si>
  <si>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</si>
  <si>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</si>
  <si>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</si>
  <si>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</si>
  <si>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</si>
  <si>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</si>
  <si>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</si>
  <si>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Svislé a kompletní konstrukce</t>
  </si>
  <si>
    <t>3114710R9</t>
  </si>
  <si>
    <t>Zdící systémy kompletní Sendvičový, celková tloušťka 410 mm s izolací tl.200 mm</t>
  </si>
  <si>
    <t>m2</t>
  </si>
  <si>
    <t>317941121</t>
  </si>
  <si>
    <t>Osazování ocelových válcovaných nosníků na zdivu I, IE, U, UE nebo L do č 12</t>
  </si>
  <si>
    <t>t</t>
  </si>
  <si>
    <t>133834150</t>
  </si>
  <si>
    <t>tyč ocelová IPE, značka oceli S 235 JR, označení průřezu 100</t>
  </si>
  <si>
    <t>340238212</t>
  </si>
  <si>
    <t>Zazdívka otvorů pl do 1 m2 v příčkách nebo stěnách z cihel tl přes 100 mm</t>
  </si>
  <si>
    <t>342248112</t>
  </si>
  <si>
    <t>Příčky z keramických bloků tl 100 mm pevnosti P 10 na MVC</t>
  </si>
  <si>
    <t>Úpravy povrchů, podlahy a osazování výplní</t>
  </si>
  <si>
    <t>612321141</t>
  </si>
  <si>
    <t>Vápenocementová omítka štuková dvouvrstvá vnitřních stěn nanášená ručně</t>
  </si>
  <si>
    <t>622211021</t>
  </si>
  <si>
    <t>Montáž zateplení stěn z polystyrénových desek tl do 120 mm</t>
  </si>
  <si>
    <t>283759380</t>
  </si>
  <si>
    <t>deska fasádní polystyrénová EPS 70 F 1000 x 500 x 100 mm</t>
  </si>
  <si>
    <t>622321141</t>
  </si>
  <si>
    <t>Vápenocementová omítka štuková dvouvrstvá vnějších stěn nanášená ručně</t>
  </si>
  <si>
    <t>62261133R</t>
  </si>
  <si>
    <t>Nátěr silikátový dvojnásobný vnějších omítaných stěn včetně penetrace provedený ručně</t>
  </si>
  <si>
    <t>642944121</t>
  </si>
  <si>
    <t>Osazování ocelových zárubní  pl do 2,5 m2</t>
  </si>
  <si>
    <t>kus</t>
  </si>
  <si>
    <t>553311020</t>
  </si>
  <si>
    <t>zárubeň ocelová pro běžné zdění H 95 700 L/P</t>
  </si>
  <si>
    <t>553311040</t>
  </si>
  <si>
    <t>zárubeň ocelová pro běžné zdění H 95 800 L/P</t>
  </si>
  <si>
    <t>553311060</t>
  </si>
  <si>
    <t>zárubeň ocelová pro běžné zdění H 95 900 L/P</t>
  </si>
  <si>
    <t>953941331</t>
  </si>
  <si>
    <t>Osazování železných rohoží s rámy pl přes 1 m2</t>
  </si>
  <si>
    <t>9</t>
  </si>
  <si>
    <t>Ostatní konstrukce a práce-bourání</t>
  </si>
  <si>
    <t>962031132</t>
  </si>
  <si>
    <t>Bourání příček z cihel pálených na MVC tl do 100 mm</t>
  </si>
  <si>
    <t>962031133</t>
  </si>
  <si>
    <t>Bourání příček z cihel pálených na MVC tl do 150 mm</t>
  </si>
  <si>
    <t>622903111</t>
  </si>
  <si>
    <t>Očištění zdiva soklu  ručně</t>
  </si>
  <si>
    <t>968062355</t>
  </si>
  <si>
    <t>Vybourání dřevěných rámů oken dvojitých nebo zdvojených pl do 2 m2</t>
  </si>
  <si>
    <t>968062456</t>
  </si>
  <si>
    <t>Vybourání dřevěných dveřních zárubní pl přes 2 m2</t>
  </si>
  <si>
    <t>968072455</t>
  </si>
  <si>
    <t>Vybourání kovových dveřních zárubní pl do 2 m2</t>
  </si>
  <si>
    <t>968072878R</t>
  </si>
  <si>
    <t>Vybourání  mříží - M1</t>
  </si>
  <si>
    <t>971033561</t>
  </si>
  <si>
    <t>Vybourání části parapetního zdiva, cihelné na MVC nebo MV tl do 600 mm</t>
  </si>
  <si>
    <t>m3</t>
  </si>
  <si>
    <t>978013191</t>
  </si>
  <si>
    <t>Otlučení vnitřních omítek stěn MV nebo MVC stěn o rozsahu do 100 %</t>
  </si>
  <si>
    <t>978059541</t>
  </si>
  <si>
    <t>Odsekání a odebrání obkladů stěn z vnitřních obkládaček pl přes 1 m2</t>
  </si>
  <si>
    <t>979081111</t>
  </si>
  <si>
    <t>Odvoz suti a vybouraných hmot na skládku do 1 km</t>
  </si>
  <si>
    <t>979081121</t>
  </si>
  <si>
    <t>Odvoz suti a vybouraných hmot na skládku ZKD 1 km přes 1 km</t>
  </si>
  <si>
    <t>979082111</t>
  </si>
  <si>
    <t>Vnitrostaveništní vodorovná doprava suti a vybouraných hmot do 10 m</t>
  </si>
  <si>
    <t>979082121</t>
  </si>
  <si>
    <t>Vnitrostaveništní vodorovná doprava suti a vybouraných hmot ZKD 5 m přes 10 m</t>
  </si>
  <si>
    <t>979088212</t>
  </si>
  <si>
    <t>Nakládání suti a vybouraných hmot</t>
  </si>
  <si>
    <t>979098201</t>
  </si>
  <si>
    <t>Poplatek za uložení stavebního  odpadu na skládce (skládkovné)</t>
  </si>
  <si>
    <t>99</t>
  </si>
  <si>
    <t>Přesun hmot</t>
  </si>
  <si>
    <t>998011002</t>
  </si>
  <si>
    <t>Přesun hmot pro budovy zděné v do 12 m</t>
  </si>
  <si>
    <t>PSV</t>
  </si>
  <si>
    <t>Práce a dodávky PSV</t>
  </si>
  <si>
    <t>713</t>
  </si>
  <si>
    <t>Izolace tepelné</t>
  </si>
  <si>
    <t>7131111R9</t>
  </si>
  <si>
    <t>Montáž izolace tepelné spodem nadpraží výkladce z  rohoží, pásů, dílců, desek</t>
  </si>
  <si>
    <t>631507910</t>
  </si>
  <si>
    <t>pás tepelně izolační  200 mm 3500x1200 mm</t>
  </si>
  <si>
    <t>7131311R9</t>
  </si>
  <si>
    <t>Montáž izolace tepelné stěn vloženými rohožemi, pásy, dílci, deskami</t>
  </si>
  <si>
    <t>631536990</t>
  </si>
  <si>
    <t>deska izolační  600x1000x200 mm</t>
  </si>
  <si>
    <t>998713102</t>
  </si>
  <si>
    <t>Přesun hmot tonážní tonážní pro izolace tepelné v objektech v do 12 m</t>
  </si>
  <si>
    <t>763</t>
  </si>
  <si>
    <t>Konstrukce montované z desek, dílců a panelů</t>
  </si>
  <si>
    <t>763121411</t>
  </si>
  <si>
    <t>SDK stěna předsazená tl 62,5 mm profil CW+UW 50 deska 1xA 12,5 bez TI EI 15</t>
  </si>
  <si>
    <t>763131411</t>
  </si>
  <si>
    <t>SDK podhled desky 1xA 12,5 bez TI dvouvrstvá spodní kce profil CD+UD</t>
  </si>
  <si>
    <t>763131451</t>
  </si>
  <si>
    <t>SDK podhled deska 1xH2 12,5 bez TI dvouvrstvá spodní kce profil CD+UD</t>
  </si>
  <si>
    <t>763131714</t>
  </si>
  <si>
    <t>SDK podhled základní penetrační nátěr</t>
  </si>
  <si>
    <t>763131751</t>
  </si>
  <si>
    <t>Montáž parotěsné zábrany do SDK podhledu</t>
  </si>
  <si>
    <t>283292100</t>
  </si>
  <si>
    <t>zábrana parotěsná , role 1,5 x 50 m</t>
  </si>
  <si>
    <t>76316413R</t>
  </si>
  <si>
    <t>SDK obklad odvětrávacího potrubí  tvaru L š do 0,8 m desky 1xA 12,5, vč.nosné konstrukce</t>
  </si>
  <si>
    <t>m</t>
  </si>
  <si>
    <t>998763302</t>
  </si>
  <si>
    <t>Přesun hmot tonážní pro sádrokartonové konstrukce v objektech v do 12 m</t>
  </si>
  <si>
    <t>766</t>
  </si>
  <si>
    <t>Konstrukce truhlářské</t>
  </si>
  <si>
    <t>7661242R9</t>
  </si>
  <si>
    <t>Montáž stěn sanitárních S 32 s jedním křídlem v 220cm, vč. dodávky</t>
  </si>
  <si>
    <t>766411811</t>
  </si>
  <si>
    <t>Demontáž truhlářského obložení stěn</t>
  </si>
  <si>
    <t>766421811</t>
  </si>
  <si>
    <t>Demontáž obložení podhledů a nadpraží výkladců</t>
  </si>
  <si>
    <t>766422233</t>
  </si>
  <si>
    <t>Montáž obložení podhledů jednoduchých panely dýhovanými přes 1,50 m2, vč. materiálu</t>
  </si>
  <si>
    <t>766441821</t>
  </si>
  <si>
    <t>Demontáž parapetních desek dřevěných, šířky do 30 cm délky přes 1,0 m</t>
  </si>
  <si>
    <t>766492100</t>
  </si>
  <si>
    <t>Montáž obložení ostění vč. materiálu</t>
  </si>
  <si>
    <t>766621212</t>
  </si>
  <si>
    <t>Montáž oken zdvojených otevíravých výšky přes 1,5 do 2,5m s rámem do zdiva</t>
  </si>
  <si>
    <t>611305120</t>
  </si>
  <si>
    <t>611305820</t>
  </si>
  <si>
    <t>611309820</t>
  </si>
  <si>
    <t>okno tříkřídlové otevíravé a sklápěcí OS 205x168 cm</t>
  </si>
  <si>
    <t>766621412</t>
  </si>
  <si>
    <t>Montáž oken zdvojených výšky přes 1,5 do 2,5m</t>
  </si>
  <si>
    <t>611400050</t>
  </si>
  <si>
    <t>611400051</t>
  </si>
  <si>
    <t>766660001</t>
  </si>
  <si>
    <t>Montáž dveřních křídel otvíravých 1křídlových š do 0,8 m do ocelové zárubně</t>
  </si>
  <si>
    <t>611601620</t>
  </si>
  <si>
    <t>dveře dřevěné vnitřní hladké plné 1křídlové bílé 70x197 cm</t>
  </si>
  <si>
    <t>611603200</t>
  </si>
  <si>
    <t>dveře dřevěné vnitřní hladké plné 1křídlové standard,vč mřížky plastové 60-70x197 cm</t>
  </si>
  <si>
    <t>611603210</t>
  </si>
  <si>
    <t>dveře dřevěné vnitřní hladké plné 1křídlové standard,vč mřížky plastové 80-90x197 cm</t>
  </si>
  <si>
    <t>766660002</t>
  </si>
  <si>
    <t>Montáž dveřních křídel otvíravých 1křídlových š přes 0,8 m do ocelové zárubně</t>
  </si>
  <si>
    <t>611602220</t>
  </si>
  <si>
    <t>dveře dřevěné vnitřní hladké plné 1křídlové 90x197 ,zámek FAB</t>
  </si>
  <si>
    <t>766660411</t>
  </si>
  <si>
    <t>Montáž vchodových dveří 1křídlových bez nadsvětlíku do zdiva</t>
  </si>
  <si>
    <t>611441640</t>
  </si>
  <si>
    <t>dveře plastové vchodové 1křídlové otevíravé 110x220 cm,vč. rámu</t>
  </si>
  <si>
    <t>766660722</t>
  </si>
  <si>
    <t>Montáž dveřního kování- vnitřní dveře</t>
  </si>
  <si>
    <t>549146200</t>
  </si>
  <si>
    <t>klika včetně rozet a montážního materiálu</t>
  </si>
  <si>
    <t>998766102</t>
  </si>
  <si>
    <t>Přesun hmot tonážní pro konstrukce truhlářské v objektech v do 12 m</t>
  </si>
  <si>
    <t>767</t>
  </si>
  <si>
    <t>Konstrukce zámečnické</t>
  </si>
  <si>
    <t>7671219R9</t>
  </si>
  <si>
    <t>Oprava stěn s výplní - repase oblouku vč.nátěru</t>
  </si>
  <si>
    <t>767590840</t>
  </si>
  <si>
    <t>Demontáž podlahového  roštu</t>
  </si>
  <si>
    <t>767641800</t>
  </si>
  <si>
    <t>Demontáž zárubní dveří odřezáním plochy do 2,5 m2</t>
  </si>
  <si>
    <t>767712811</t>
  </si>
  <si>
    <t>Demontáž výkladců zapuštěných šroubovaných</t>
  </si>
  <si>
    <t>767722812</t>
  </si>
  <si>
    <t>Demontáž výkladců předsazených svařovaných</t>
  </si>
  <si>
    <t>7678919R9</t>
  </si>
  <si>
    <t>Opravy zámečnických konstrukcí ostatních - repase lišty ocelové ,vč.nátěru</t>
  </si>
  <si>
    <t>998767102</t>
  </si>
  <si>
    <t>Přesun hmot tonážní pro zámečnické konstrukce v objektech v do 12 m</t>
  </si>
  <si>
    <t>771</t>
  </si>
  <si>
    <t>Podlahy z dlaždic</t>
  </si>
  <si>
    <t>771474111</t>
  </si>
  <si>
    <t>Montáž soklíků z dlaždic keramických rovných flexibilní lepidlo v do 65 mm</t>
  </si>
  <si>
    <t>597613120</t>
  </si>
  <si>
    <t>sokl  - podlahy , 30 x 8 x 0,8 cm I. j.</t>
  </si>
  <si>
    <t>771574115</t>
  </si>
  <si>
    <t>Montáž podlah keramických režných hladkých lepených flexibilním lepidlem</t>
  </si>
  <si>
    <t>597612610</t>
  </si>
  <si>
    <t>dlaždice keramické , 30 x 30 x 0,8 cm I. j.</t>
  </si>
  <si>
    <t>771591111</t>
  </si>
  <si>
    <t>Podlahy penetrace podkladu</t>
  </si>
  <si>
    <t>771990111</t>
  </si>
  <si>
    <t>Vyrovnání podkladu samonivelační stěrkou tl 4 mm pevnosti 15 Mpa</t>
  </si>
  <si>
    <t>998771102</t>
  </si>
  <si>
    <t>Přesun hmot tonážní pro podlahy z dlaždic v objektech v do 12 m</t>
  </si>
  <si>
    <t>776</t>
  </si>
  <si>
    <t>Podlahy povlakové</t>
  </si>
  <si>
    <t>776421100</t>
  </si>
  <si>
    <t>Lepení obvodových soklíků nebo lišt z měkčených plastů</t>
  </si>
  <si>
    <t>284110040</t>
  </si>
  <si>
    <t>lišta  soklová PVC 17271, 30 x 30 mm</t>
  </si>
  <si>
    <t>776511810</t>
  </si>
  <si>
    <t>Demontáž povlakových podlah lepených bez podložky</t>
  </si>
  <si>
    <t>776521100</t>
  </si>
  <si>
    <t>Lepení pásů povlakových podlah plastových</t>
  </si>
  <si>
    <t>284121010</t>
  </si>
  <si>
    <t>krytina podlahová PVC zátěžové</t>
  </si>
  <si>
    <t>776990111</t>
  </si>
  <si>
    <t>Vyrovnání podkladu samonivelační stěrkou tl 3 mm pevnosti 15 Mpa</t>
  </si>
  <si>
    <t>998776102</t>
  </si>
  <si>
    <t>Přesun hmot tonážní pro podlahy povlakové v objektech v do 12 m</t>
  </si>
  <si>
    <t>781</t>
  </si>
  <si>
    <t>Dokončovací práce - obklady keramické</t>
  </si>
  <si>
    <t>781474113</t>
  </si>
  <si>
    <t>Montáž obkladů vnitřních keramických hladkých do 19 ks/m2 lepených flexibilním lepidlem</t>
  </si>
  <si>
    <t>597610370</t>
  </si>
  <si>
    <t>obkládačky keramické  20 x 25 x 0,68 cm I. j.</t>
  </si>
  <si>
    <t>781479191</t>
  </si>
  <si>
    <t>Příplatek k montáži obkladů vnitřních keramických hladkých za plochu do 10 m2</t>
  </si>
  <si>
    <t>781494111</t>
  </si>
  <si>
    <t>Plastové profily rohové lepené flexibilním lepidlem</t>
  </si>
  <si>
    <t>781495111</t>
  </si>
  <si>
    <t>Penetrace podkladu vnitřních obkladů</t>
  </si>
  <si>
    <t>998781102</t>
  </si>
  <si>
    <t>Přesun hmot tonážní pro obklady keramické v objektech v do 12 m</t>
  </si>
  <si>
    <t>784</t>
  </si>
  <si>
    <t>Dokončovací práce - malby</t>
  </si>
  <si>
    <t>784453651</t>
  </si>
  <si>
    <t>Malby tekuté disperzní tónované omyvatelné dvojnásobné s penetrací místnost v do 3,8</t>
  </si>
  <si>
    <t>0</t>
  </si>
  <si>
    <t>Odvětrání</t>
  </si>
  <si>
    <t>751122011</t>
  </si>
  <si>
    <t>Mtž vent rad ntl nástěnného základního D do 100 mm</t>
  </si>
  <si>
    <t>7511220R2</t>
  </si>
  <si>
    <t>Ventilátor CB100 (105m3/h)</t>
  </si>
  <si>
    <t>751122092</t>
  </si>
  <si>
    <t>Mtž vent rad ntl potrubního základního D do 200 mm</t>
  </si>
  <si>
    <t>7511220R3</t>
  </si>
  <si>
    <t>Ventilátor DUCT IN-LINE 150/560, (560m3/h)</t>
  </si>
  <si>
    <t>751525051</t>
  </si>
  <si>
    <t>Mtž potrubí plast kruh s přírubou D do 100 mm</t>
  </si>
  <si>
    <t>7515250R4</t>
  </si>
  <si>
    <t>Potrubí plast kruh s přírubou D do 100 mm</t>
  </si>
  <si>
    <t>751525052</t>
  </si>
  <si>
    <t>Mtž potrubí plast kruh s přírubou D do 200 mm</t>
  </si>
  <si>
    <t>7515250R5</t>
  </si>
  <si>
    <t>Potrubí plast kruh s přírubou D do 200 mm</t>
  </si>
  <si>
    <t>7515250R6</t>
  </si>
  <si>
    <t>Příchytka potrubí plastového, kruhová D160mm</t>
  </si>
  <si>
    <t>751526237</t>
  </si>
  <si>
    <t>Mtž a dodávka kalhotového kusu do plast potrubí pro odvod kondenzátu</t>
  </si>
  <si>
    <t>7515262R9</t>
  </si>
  <si>
    <t>Stavební přípomoci pro montáž odvětrání</t>
  </si>
  <si>
    <t>kpl</t>
  </si>
  <si>
    <t>Celkem</t>
  </si>
  <si>
    <t xml:space="preserve">Zpracoval:   </t>
  </si>
  <si>
    <t xml:space="preserve">Datum:   </t>
  </si>
  <si>
    <t>REKAPITULACE ROZPOČTU</t>
  </si>
  <si>
    <t>Kód</t>
  </si>
  <si>
    <t>Dodávka</t>
  </si>
  <si>
    <t>Montáž</t>
  </si>
  <si>
    <t>Stavba:   ÚP ČR - Čáslav - sloučení pracovišť</t>
  </si>
  <si>
    <t>Zdivo nosné vnitřní zvukově izolační tl 300 mm pevnosti P 8 zalévané MC 10</t>
  </si>
  <si>
    <t>Omítka vápenná štuková vnitřního ostění okenního nebo dveřního</t>
  </si>
  <si>
    <t>Mazanina tl do 80 mm z betonu prostého tř. C 16/20</t>
  </si>
  <si>
    <t>Příplatek k mazanině tl do 80 mm za stržení povrchu spodní vrstvy před vložením výztuže</t>
  </si>
  <si>
    <t>Výztuž mazaninsvařovanými sítěmi Kari</t>
  </si>
  <si>
    <t>Bourání podkladů pod dlažby betonových s potěrem nebo teracem tl do 100 mm pl přes 4 m2</t>
  </si>
  <si>
    <t>okno jednokřídlové otvíravé a sklápěcí OS 130x60 cm dřevěné</t>
  </si>
  <si>
    <t>dveře balkonové  otvíravé a sklápěcí dřevěné s nadsvětlíkem  OS 101x205+50 cm</t>
  </si>
  <si>
    <t>okno dřevěné pevné zasklení ,třídílné 489 x 205 cm</t>
  </si>
  <si>
    <t>Krycí lišta venkovní pro okno dřevěné pevné zasklení ,třídílné 489 x 205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</si>
</sst>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;\-#,##0.00"/>
  </numFmts>
  <fonts count="12">
    <font>
      <sz val="8"/>
      <name val="MS Sans Serif"/>
      <charset val="1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b/>
      <u/>
      <sz val="8"/>
      <color indexed="10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i/>
      <sz val="9"/>
      <name val="Arial CE"/>
      <charset val="238"/>
    </font>
    <font>
      <sz val="8"/>
      <color rgb="FFFF0000"/>
      <name val="MS Sans Serif"/>
      <family val="2"/>
      <charset val="238"/>
    </font>
    <font>
      <i/>
      <sz val="8"/>
      <color rgb="FF0000FF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76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164" fontId="3" fillId="0" borderId="0" xfId="0" applyNumberFormat="1" applyFont="1" applyAlignment="1">
      <alignment horizontal="center"/>
      <protection locked="0"/>
    </xf>
    <xf numFmtId="0" fontId="3" fillId="0" borderId="0" xfId="0" applyFont="1" applyAlignment="1">
      <alignment horizontal="left" wrapText="1"/>
      <protection locked="0"/>
    </xf>
    <xf numFmtId="165" fontId="3" fillId="0" borderId="0" xfId="0" applyNumberFormat="1" applyFont="1" applyAlignment="1">
      <alignment horizontal="right"/>
      <protection locked="0"/>
    </xf>
    <xf numFmtId="166" fontId="3" fillId="0" borderId="0" xfId="0" applyNumberFormat="1" applyFont="1" applyAlignment="1">
      <alignment horizontal="right"/>
      <protection locked="0"/>
    </xf>
    <xf numFmtId="164" fontId="4" fillId="0" borderId="2" xfId="0" applyNumberFormat="1" applyFont="1" applyBorder="1" applyAlignment="1">
      <alignment horizontal="center"/>
      <protection locked="0"/>
    </xf>
    <xf numFmtId="0" fontId="4" fillId="0" borderId="3" xfId="0" applyFont="1" applyBorder="1" applyAlignment="1">
      <alignment horizontal="left" wrapText="1"/>
      <protection locked="0"/>
    </xf>
    <xf numFmtId="165" fontId="4" fillId="0" borderId="3" xfId="0" applyNumberFormat="1" applyFont="1" applyBorder="1" applyAlignment="1">
      <alignment horizontal="right"/>
      <protection locked="0"/>
    </xf>
    <xf numFmtId="166" fontId="4" fillId="0" borderId="3" xfId="0" applyNumberFormat="1" applyFont="1" applyBorder="1" applyAlignment="1">
      <alignment horizontal="right"/>
      <protection locked="0"/>
    </xf>
    <xf numFmtId="164" fontId="4" fillId="0" borderId="4" xfId="0" applyNumberFormat="1" applyFont="1" applyBorder="1" applyAlignment="1">
      <alignment horizontal="center"/>
      <protection locked="0"/>
    </xf>
    <xf numFmtId="0" fontId="4" fillId="0" borderId="5" xfId="0" applyFont="1" applyBorder="1" applyAlignment="1">
      <alignment horizontal="left" wrapText="1"/>
      <protection locked="0"/>
    </xf>
    <xf numFmtId="165" fontId="4" fillId="0" borderId="5" xfId="0" applyNumberFormat="1" applyFont="1" applyBorder="1" applyAlignment="1">
      <alignment horizontal="right"/>
      <protection locked="0"/>
    </xf>
    <xf numFmtId="166" fontId="4" fillId="0" borderId="5" xfId="0" applyNumberFormat="1" applyFont="1" applyBorder="1" applyAlignment="1">
      <alignment horizontal="right"/>
      <protection locked="0"/>
    </xf>
    <xf numFmtId="164" fontId="4" fillId="0" borderId="8" xfId="0" applyNumberFormat="1" applyFont="1" applyBorder="1" applyAlignment="1">
      <alignment horizontal="center"/>
      <protection locked="0"/>
    </xf>
    <xf numFmtId="0" fontId="4" fillId="0" borderId="9" xfId="0" applyFont="1" applyBorder="1" applyAlignment="1">
      <alignment horizontal="left" wrapText="1"/>
      <protection locked="0"/>
    </xf>
    <xf numFmtId="165" fontId="4" fillId="0" borderId="9" xfId="0" applyNumberFormat="1" applyFont="1" applyBorder="1" applyAlignment="1">
      <alignment horizontal="right"/>
      <protection locked="0"/>
    </xf>
    <xf numFmtId="166" fontId="4" fillId="0" borderId="9" xfId="0" applyNumberFormat="1" applyFont="1" applyBorder="1" applyAlignment="1">
      <alignment horizontal="right"/>
      <protection locked="0"/>
    </xf>
    <xf numFmtId="164" fontId="4" fillId="0" borderId="6" xfId="0" applyNumberFormat="1" applyFont="1" applyBorder="1" applyAlignment="1">
      <alignment horizontal="center"/>
      <protection locked="0"/>
    </xf>
    <xf numFmtId="0" fontId="4" fillId="0" borderId="7" xfId="0" applyFont="1" applyBorder="1" applyAlignment="1">
      <alignment horizontal="left" wrapText="1"/>
      <protection locked="0"/>
    </xf>
    <xf numFmtId="165" fontId="4" fillId="0" borderId="7" xfId="0" applyNumberFormat="1" applyFont="1" applyBorder="1" applyAlignment="1">
      <alignment horizontal="right"/>
      <protection locked="0"/>
    </xf>
    <xf numFmtId="166" fontId="4" fillId="0" borderId="7" xfId="0" applyNumberFormat="1" applyFont="1" applyBorder="1" applyAlignment="1">
      <alignment horizontal="right"/>
      <protection locked="0"/>
    </xf>
    <xf numFmtId="164" fontId="6" fillId="0" borderId="0" xfId="0" applyNumberFormat="1" applyFont="1" applyAlignment="1">
      <alignment horizontal="center"/>
      <protection locked="0"/>
    </xf>
    <xf numFmtId="0" fontId="6" fillId="0" borderId="0" xfId="0" applyFont="1" applyAlignment="1">
      <alignment horizontal="left" wrapText="1"/>
      <protection locked="0"/>
    </xf>
    <xf numFmtId="165" fontId="6" fillId="0" borderId="0" xfId="0" applyNumberFormat="1" applyFont="1" applyAlignment="1">
      <alignment horizontal="right"/>
      <protection locked="0"/>
    </xf>
    <xf numFmtId="166" fontId="6" fillId="0" borderId="0" xfId="0" applyNumberFormat="1" applyFont="1" applyAlignment="1">
      <alignment horizontal="right"/>
      <protection locked="0"/>
    </xf>
    <xf numFmtId="166" fontId="3" fillId="4" borderId="0" xfId="0" applyNumberFormat="1" applyFont="1" applyFill="1" applyAlignment="1">
      <alignment horizontal="right"/>
      <protection locked="0"/>
    </xf>
    <xf numFmtId="166" fontId="3" fillId="5" borderId="0" xfId="0" applyNumberFormat="1" applyFont="1" applyFill="1" applyAlignment="1">
      <alignment horizontal="right"/>
      <protection locked="0"/>
    </xf>
    <xf numFmtId="166" fontId="6" fillId="6" borderId="0" xfId="0" applyNumberFormat="1" applyFont="1" applyFill="1" applyAlignment="1">
      <alignment horizontal="right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7" fillId="7" borderId="0" xfId="0" applyFont="1" applyFill="1" applyAlignment="1">
      <alignment horizontal="left" wrapText="1"/>
      <protection locked="0"/>
    </xf>
    <xf numFmtId="166" fontId="7" fillId="7" borderId="0" xfId="0" applyNumberFormat="1" applyFont="1" applyFill="1" applyAlignment="1">
      <alignment horizontal="right"/>
      <protection locked="0"/>
    </xf>
    <xf numFmtId="0" fontId="8" fillId="8" borderId="0" xfId="0" applyFont="1" applyFill="1" applyAlignment="1">
      <alignment horizontal="left" wrapText="1"/>
      <protection locked="0"/>
    </xf>
    <xf numFmtId="166" fontId="8" fillId="8" borderId="0" xfId="0" applyNumberFormat="1" applyFont="1" applyFill="1" applyAlignment="1">
      <alignment horizontal="right"/>
      <protection locked="0"/>
    </xf>
    <xf numFmtId="166" fontId="8" fillId="4" borderId="0" xfId="0" applyNumberFormat="1" applyFont="1" applyFill="1" applyAlignment="1">
      <alignment horizontal="right"/>
      <protection locked="0"/>
    </xf>
    <xf numFmtId="0" fontId="9" fillId="0" borderId="0" xfId="0" applyFont="1" applyAlignment="1">
      <alignment horizontal="left" wrapText="1"/>
      <protection locked="0"/>
    </xf>
    <xf numFmtId="166" fontId="9" fillId="0" borderId="0" xfId="0" applyNumberFormat="1" applyFont="1" applyAlignment="1">
      <alignment horizontal="right"/>
      <protection locked="0"/>
    </xf>
    <xf numFmtId="166" fontId="9" fillId="4" borderId="0" xfId="0" applyNumberFormat="1" applyFont="1" applyFill="1" applyAlignment="1">
      <alignment horizontal="right"/>
      <protection locked="0"/>
    </xf>
    <xf numFmtId="166" fontId="8" fillId="5" borderId="0" xfId="0" applyNumberFormat="1" applyFont="1" applyFill="1" applyAlignment="1">
      <alignment horizontal="right"/>
      <protection locked="0"/>
    </xf>
    <xf numFmtId="0" fontId="10" fillId="0" borderId="0" xfId="0" applyFont="1" applyAlignment="1">
      <alignment horizontal="left" vertical="top"/>
      <protection locked="0"/>
    </xf>
    <xf numFmtId="165" fontId="0" fillId="0" borderId="0" xfId="0" applyNumberFormat="1" applyAlignment="1">
      <alignment horizontal="left" vertical="top"/>
      <protection locked="0"/>
    </xf>
    <xf numFmtId="164" fontId="4" fillId="0" borderId="10" xfId="0" applyNumberFormat="1" applyFont="1" applyBorder="1" applyAlignment="1">
      <alignment horizontal="center"/>
      <protection locked="0"/>
    </xf>
    <xf numFmtId="0" fontId="4" fillId="0" borderId="11" xfId="0" applyFont="1" applyBorder="1" applyAlignment="1">
      <alignment horizontal="left" wrapText="1"/>
      <protection locked="0"/>
    </xf>
    <xf numFmtId="165" fontId="4" fillId="0" borderId="11" xfId="0" applyNumberFormat="1" applyFont="1" applyBorder="1" applyAlignment="1">
      <alignment horizontal="right"/>
      <protection locked="0"/>
    </xf>
    <xf numFmtId="166" fontId="4" fillId="0" borderId="11" xfId="0" applyNumberFormat="1" applyFont="1" applyBorder="1" applyAlignment="1">
      <alignment horizontal="right"/>
      <protection locked="0"/>
    </xf>
    <xf numFmtId="164" fontId="4" fillId="0" borderId="12" xfId="0" applyNumberFormat="1" applyFont="1" applyBorder="1" applyAlignment="1">
      <alignment horizontal="center"/>
      <protection locked="0"/>
    </xf>
    <xf numFmtId="0" fontId="4" fillId="0" borderId="13" xfId="0" applyFont="1" applyBorder="1" applyAlignment="1">
      <alignment horizontal="left" wrapText="1"/>
      <protection locked="0"/>
    </xf>
    <xf numFmtId="165" fontId="4" fillId="0" borderId="13" xfId="0" applyNumberFormat="1" applyFont="1" applyBorder="1" applyAlignment="1">
      <alignment horizontal="right"/>
      <protection locked="0"/>
    </xf>
    <xf numFmtId="166" fontId="4" fillId="0" borderId="13" xfId="0" applyNumberFormat="1" applyFont="1" applyBorder="1" applyAlignment="1">
      <alignment horizontal="right"/>
      <protection locked="0"/>
    </xf>
    <xf numFmtId="0" fontId="11" fillId="0" borderId="5" xfId="0" applyFont="1" applyBorder="1" applyAlignment="1">
      <alignment horizontal="left" wrapText="1"/>
      <protection locked="0"/>
    </xf>
    <xf numFmtId="0" fontId="11" fillId="0" borderId="3" xfId="0" applyFont="1" applyBorder="1" applyAlignment="1">
      <alignment horizontal="left" wrapText="1"/>
      <protection locked="0"/>
    </xf>
    <xf numFmtId="0" fontId="11" fillId="0" borderId="9" xfId="0" applyFont="1" applyBorder="1" applyAlignment="1">
      <alignment horizontal="left" wrapText="1"/>
      <protection locked="0"/>
    </xf>
    <xf numFmtId="164" fontId="11" fillId="0" borderId="2" xfId="0" applyNumberFormat="1" applyFont="1" applyBorder="1" applyAlignment="1">
      <alignment horizontal="center"/>
      <protection locked="0"/>
    </xf>
    <xf numFmtId="164" fontId="11" fillId="0" borderId="8" xfId="0" applyNumberFormat="1" applyFont="1" applyBorder="1" applyAlignment="1">
      <alignment horizontal="center"/>
      <protection locked="0"/>
    </xf>
    <xf numFmtId="164" fontId="11" fillId="0" borderId="6" xfId="0" applyNumberFormat="1" applyFont="1" applyBorder="1" applyAlignment="1">
      <alignment horizontal="center"/>
      <protection locked="0"/>
    </xf>
    <xf numFmtId="0" fontId="11" fillId="0" borderId="7" xfId="0" applyFont="1" applyBorder="1" applyAlignment="1">
      <alignment horizontal="left" wrapText="1"/>
      <protection locked="0"/>
    </xf>
    <xf numFmtId="165" fontId="11" fillId="0" borderId="7" xfId="0" applyNumberFormat="1" applyFont="1" applyBorder="1" applyAlignment="1">
      <alignment horizontal="right"/>
      <protection locked="0"/>
    </xf>
    <xf numFmtId="166" fontId="11" fillId="0" borderId="7" xfId="0" applyNumberFormat="1" applyFont="1" applyBorder="1" applyAlignment="1">
      <alignment horizontal="right"/>
      <protection locked="0"/>
    </xf>
    <xf numFmtId="165" fontId="11" fillId="0" borderId="3" xfId="0" applyNumberFormat="1" applyFont="1" applyBorder="1" applyAlignment="1">
      <alignment horizontal="right"/>
      <protection locked="0"/>
    </xf>
    <xf numFmtId="166" fontId="11" fillId="0" borderId="3" xfId="0" applyNumberFormat="1" applyFont="1" applyBorder="1" applyAlignment="1">
      <alignment horizontal="right"/>
      <protection locked="0"/>
    </xf>
    <xf numFmtId="165" fontId="11" fillId="0" borderId="9" xfId="0" applyNumberFormat="1" applyFont="1" applyBorder="1" applyAlignment="1">
      <alignment horizontal="right"/>
      <protection locked="0"/>
    </xf>
    <xf numFmtId="166" fontId="11" fillId="0" borderId="9" xfId="0" applyNumberFormat="1" applyFont="1" applyBorder="1" applyAlignment="1">
      <alignment horizontal="right"/>
      <protection locked="0"/>
    </xf>
    <xf numFmtId="164" fontId="11" fillId="0" borderId="4" xfId="0" applyNumberFormat="1" applyFont="1" applyBorder="1" applyAlignment="1">
      <alignment horizontal="center"/>
      <protection locked="0"/>
    </xf>
    <xf numFmtId="165" fontId="11" fillId="0" borderId="5" xfId="0" applyNumberFormat="1" applyFont="1" applyBorder="1" applyAlignment="1">
      <alignment horizontal="right"/>
      <protection locked="0"/>
    </xf>
    <xf numFmtId="166" fontId="11" fillId="0" borderId="5" xfId="0" applyNumberFormat="1" applyFont="1" applyBorder="1" applyAlignment="1">
      <alignment horizontal="righ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0"/>
  <sheetViews>
    <sheetView showGridLines="0"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I14" sqref="I14"/>
    </sheetView>
  </sheetViews>
  <sheetFormatPr defaultColWidth="10.5" defaultRowHeight="12" customHeight="1"/>
  <cols>
    <col min="1" max="1" width="5.1640625" style="2" customWidth="1"/>
    <col min="2" max="2" width="12" style="3" customWidth="1"/>
    <col min="3" max="3" width="49.83203125" style="3" customWidth="1"/>
    <col min="4" max="4" width="5.5" style="3" customWidth="1"/>
    <col min="5" max="5" width="11.33203125" style="4" customWidth="1"/>
    <col min="6" max="6" width="11.5" style="5" customWidth="1"/>
    <col min="7" max="7" width="12.1640625" style="5" customWidth="1"/>
    <col min="8" max="16384" width="10.5" style="1"/>
  </cols>
  <sheetData>
    <row r="1" spans="1:10" s="6" customFormat="1" ht="17.25" customHeight="1">
      <c r="A1" s="7" t="s">
        <v>0</v>
      </c>
      <c r="B1" s="8"/>
      <c r="C1" s="8"/>
      <c r="D1" s="8"/>
      <c r="E1" s="8"/>
      <c r="F1" s="8"/>
      <c r="G1" s="8"/>
    </row>
    <row r="2" spans="1:10" s="6" customFormat="1" ht="12.75" customHeight="1">
      <c r="A2" s="9" t="s">
        <v>273</v>
      </c>
      <c r="B2" s="8"/>
      <c r="C2" s="8"/>
      <c r="D2" s="8"/>
      <c r="E2" s="8"/>
      <c r="F2" s="8"/>
      <c r="G2" s="8"/>
    </row>
    <row r="3" spans="1:10" s="6" customFormat="1" ht="12.75" customHeight="1">
      <c r="A3" s="9" t="s">
        <v>1</v>
      </c>
      <c r="B3" s="8"/>
      <c r="C3" s="8"/>
      <c r="D3" s="8"/>
      <c r="E3" s="10" t="s">
        <v>2</v>
      </c>
      <c r="F3" s="8"/>
      <c r="G3" s="8"/>
    </row>
    <row r="4" spans="1:10" s="6" customFormat="1" ht="12.75" customHeight="1">
      <c r="A4" s="9"/>
      <c r="B4" s="8"/>
      <c r="C4" s="9"/>
      <c r="D4" s="8"/>
      <c r="E4" s="10" t="s">
        <v>3</v>
      </c>
      <c r="F4" s="8"/>
      <c r="G4" s="8"/>
    </row>
    <row r="5" spans="1:10" s="6" customFormat="1" ht="12.75" customHeight="1">
      <c r="A5" s="10" t="s">
        <v>4</v>
      </c>
      <c r="B5" s="8"/>
      <c r="C5" s="8"/>
      <c r="D5" s="8"/>
      <c r="E5" s="10" t="s">
        <v>267</v>
      </c>
      <c r="F5" s="8"/>
      <c r="G5" s="8"/>
    </row>
    <row r="6" spans="1:10" s="6" customFormat="1" ht="12.75" customHeight="1">
      <c r="A6" s="10" t="s">
        <v>5</v>
      </c>
      <c r="B6" s="8"/>
      <c r="C6" s="8"/>
      <c r="D6" s="8"/>
      <c r="E6" s="10" t="s">
        <v>268</v>
      </c>
      <c r="F6" s="8"/>
      <c r="G6" s="8"/>
    </row>
    <row r="7" spans="1:10" s="6" customFormat="1" ht="6" customHeight="1" thickBot="1">
      <c r="A7" s="8"/>
      <c r="B7" s="8"/>
      <c r="C7" s="8"/>
      <c r="D7" s="8"/>
      <c r="E7" s="8"/>
      <c r="F7" s="8"/>
      <c r="G7" s="8"/>
    </row>
    <row r="8" spans="1:10" s="6" customFormat="1" ht="28.5" customHeight="1" thickBot="1">
      <c r="A8" s="11" t="s">
        <v>6</v>
      </c>
      <c r="B8" s="11" t="s">
        <v>7</v>
      </c>
      <c r="C8" s="11" t="s">
        <v>8</v>
      </c>
      <c r="D8" s="11" t="s">
        <v>9</v>
      </c>
      <c r="E8" s="11" t="s">
        <v>10</v>
      </c>
      <c r="F8" s="11" t="s">
        <v>11</v>
      </c>
      <c r="G8" s="11" t="s">
        <v>12</v>
      </c>
    </row>
    <row r="9" spans="1:10" s="6" customFormat="1" ht="12.75" customHeight="1" thickBot="1">
      <c r="A9" s="11" t="s">
        <v>13</v>
      </c>
      <c r="B9" s="11" t="s">
        <v>14</v>
      </c>
      <c r="C9" s="11" t="s">
        <v>15</v>
      </c>
      <c r="D9" s="11" t="s">
        <v>16</v>
      </c>
      <c r="E9" s="11" t="s">
        <v>17</v>
      </c>
      <c r="F9" s="11" t="s">
        <v>18</v>
      </c>
      <c r="G9" s="11" t="s">
        <v>19</v>
      </c>
    </row>
    <row r="10" spans="1:10" s="6" customFormat="1" ht="9.75" customHeight="1">
      <c r="A10" s="12"/>
      <c r="B10" s="12"/>
      <c r="C10" s="12"/>
      <c r="D10" s="12"/>
      <c r="E10" s="12"/>
      <c r="F10" s="12"/>
      <c r="G10" s="12"/>
    </row>
    <row r="11" spans="1:10" s="6" customFormat="1" ht="21" customHeight="1">
      <c r="A11" s="13"/>
      <c r="B11" s="14" t="s">
        <v>20</v>
      </c>
      <c r="C11" s="14" t="s">
        <v>21</v>
      </c>
      <c r="D11" s="14"/>
      <c r="E11" s="15"/>
      <c r="F11" s="16"/>
      <c r="G11" s="37">
        <f>+G12+G19+G34+G52</f>
        <v>0</v>
      </c>
    </row>
    <row r="12" spans="1:10" s="6" customFormat="1" ht="21" customHeight="1" thickBot="1">
      <c r="A12" s="13"/>
      <c r="B12" s="14" t="s">
        <v>15</v>
      </c>
      <c r="C12" s="14" t="s">
        <v>22</v>
      </c>
      <c r="D12" s="14"/>
      <c r="E12" s="15"/>
      <c r="F12" s="16"/>
      <c r="G12" s="37">
        <f>SUM(G13:G18)</f>
        <v>0</v>
      </c>
    </row>
    <row r="13" spans="1:10" s="6" customFormat="1" ht="23.25" customHeight="1" thickBot="1">
      <c r="A13" s="17">
        <v>1</v>
      </c>
      <c r="B13" s="18">
        <v>311238323</v>
      </c>
      <c r="C13" s="18" t="s">
        <v>274</v>
      </c>
      <c r="D13" s="18" t="s">
        <v>25</v>
      </c>
      <c r="E13" s="19">
        <v>6.16</v>
      </c>
      <c r="F13" s="20"/>
      <c r="G13" s="20">
        <f t="shared" ref="G13:G18" si="0">+E13*F13</f>
        <v>0</v>
      </c>
      <c r="J13" s="51"/>
    </row>
    <row r="14" spans="1:10" s="6" customFormat="1" ht="24" customHeight="1">
      <c r="A14" s="17">
        <v>2</v>
      </c>
      <c r="B14" s="18" t="s">
        <v>23</v>
      </c>
      <c r="C14" s="18" t="s">
        <v>24</v>
      </c>
      <c r="D14" s="18" t="s">
        <v>25</v>
      </c>
      <c r="E14" s="19">
        <v>38.953000000000003</v>
      </c>
      <c r="F14" s="20"/>
      <c r="G14" s="20">
        <f t="shared" si="0"/>
        <v>0</v>
      </c>
      <c r="J14" s="51"/>
    </row>
    <row r="15" spans="1:10" s="6" customFormat="1" ht="24" customHeight="1" thickBot="1">
      <c r="A15" s="21">
        <v>3</v>
      </c>
      <c r="B15" s="22" t="s">
        <v>26</v>
      </c>
      <c r="C15" s="22" t="s">
        <v>27</v>
      </c>
      <c r="D15" s="22" t="s">
        <v>28</v>
      </c>
      <c r="E15" s="23">
        <v>7.9000000000000001E-2</v>
      </c>
      <c r="F15" s="24"/>
      <c r="G15" s="24">
        <f t="shared" si="0"/>
        <v>0</v>
      </c>
      <c r="J15" s="51"/>
    </row>
    <row r="16" spans="1:10" s="6" customFormat="1" ht="24" customHeight="1" thickBot="1">
      <c r="A16" s="65">
        <v>4</v>
      </c>
      <c r="B16" s="66" t="s">
        <v>29</v>
      </c>
      <c r="C16" s="66" t="s">
        <v>30</v>
      </c>
      <c r="D16" s="66" t="s">
        <v>28</v>
      </c>
      <c r="E16" s="67">
        <v>7.9000000000000001E-2</v>
      </c>
      <c r="F16" s="68"/>
      <c r="G16" s="68">
        <f t="shared" si="0"/>
        <v>0</v>
      </c>
      <c r="J16" s="51"/>
    </row>
    <row r="17" spans="1:10" s="6" customFormat="1" ht="24" customHeight="1">
      <c r="A17" s="17">
        <v>5</v>
      </c>
      <c r="B17" s="18" t="s">
        <v>31</v>
      </c>
      <c r="C17" s="18" t="s">
        <v>32</v>
      </c>
      <c r="D17" s="18" t="s">
        <v>25</v>
      </c>
      <c r="E17" s="19">
        <v>0.9</v>
      </c>
      <c r="F17" s="20"/>
      <c r="G17" s="20">
        <f t="shared" si="0"/>
        <v>0</v>
      </c>
      <c r="J17" s="51"/>
    </row>
    <row r="18" spans="1:10" s="6" customFormat="1" ht="13.5" customHeight="1" thickBot="1">
      <c r="A18" s="21">
        <v>6</v>
      </c>
      <c r="B18" s="22" t="s">
        <v>33</v>
      </c>
      <c r="C18" s="22" t="s">
        <v>34</v>
      </c>
      <c r="D18" s="22" t="s">
        <v>25</v>
      </c>
      <c r="E18" s="23">
        <v>25.207999999999998</v>
      </c>
      <c r="F18" s="24"/>
      <c r="G18" s="24">
        <f t="shared" si="0"/>
        <v>0</v>
      </c>
      <c r="J18" s="51"/>
    </row>
    <row r="19" spans="1:10" s="6" customFormat="1" ht="21" customHeight="1" thickBot="1">
      <c r="A19" s="13"/>
      <c r="B19" s="14" t="s">
        <v>18</v>
      </c>
      <c r="C19" s="14" t="s">
        <v>35</v>
      </c>
      <c r="D19" s="14"/>
      <c r="E19" s="15"/>
      <c r="F19" s="16"/>
      <c r="G19" s="37">
        <f>SUM(G20:G33)</f>
        <v>0</v>
      </c>
      <c r="J19" s="51"/>
    </row>
    <row r="20" spans="1:10" s="6" customFormat="1" ht="24" customHeight="1">
      <c r="A20" s="17">
        <v>7</v>
      </c>
      <c r="B20" s="18" t="s">
        <v>36</v>
      </c>
      <c r="C20" s="18" t="s">
        <v>37</v>
      </c>
      <c r="D20" s="18" t="s">
        <v>25</v>
      </c>
      <c r="E20" s="19">
        <v>212.43199999999999</v>
      </c>
      <c r="F20" s="20"/>
      <c r="G20" s="20">
        <f t="shared" ref="G20:G33" si="1">+E20*F20</f>
        <v>0</v>
      </c>
      <c r="J20" s="51"/>
    </row>
    <row r="21" spans="1:10" s="6" customFormat="1" ht="24" customHeight="1">
      <c r="A21" s="52">
        <v>8</v>
      </c>
      <c r="B21" s="53">
        <v>612425931</v>
      </c>
      <c r="C21" s="53" t="s">
        <v>275</v>
      </c>
      <c r="D21" s="53" t="s">
        <v>25</v>
      </c>
      <c r="E21" s="54">
        <v>3.48</v>
      </c>
      <c r="F21" s="55"/>
      <c r="G21" s="55">
        <f t="shared" si="1"/>
        <v>0</v>
      </c>
      <c r="J21" s="51"/>
    </row>
    <row r="22" spans="1:10" s="6" customFormat="1" ht="13.5" customHeight="1" thickBot="1">
      <c r="A22" s="21">
        <v>9</v>
      </c>
      <c r="B22" s="22" t="s">
        <v>38</v>
      </c>
      <c r="C22" s="22" t="s">
        <v>39</v>
      </c>
      <c r="D22" s="22" t="s">
        <v>25</v>
      </c>
      <c r="E22" s="23">
        <v>11.227</v>
      </c>
      <c r="F22" s="24"/>
      <c r="G22" s="24">
        <f t="shared" si="1"/>
        <v>0</v>
      </c>
      <c r="J22" s="51"/>
    </row>
    <row r="23" spans="1:10" s="6" customFormat="1" ht="24" customHeight="1" thickBot="1">
      <c r="A23" s="65">
        <v>10</v>
      </c>
      <c r="B23" s="66" t="s">
        <v>40</v>
      </c>
      <c r="C23" s="66" t="s">
        <v>41</v>
      </c>
      <c r="D23" s="66" t="s">
        <v>25</v>
      </c>
      <c r="E23" s="67">
        <v>11.452</v>
      </c>
      <c r="F23" s="68"/>
      <c r="G23" s="68">
        <f t="shared" si="1"/>
        <v>0</v>
      </c>
      <c r="J23" s="51"/>
    </row>
    <row r="24" spans="1:10" s="6" customFormat="1" ht="24" customHeight="1">
      <c r="A24" s="17">
        <v>11</v>
      </c>
      <c r="B24" s="18" t="s">
        <v>42</v>
      </c>
      <c r="C24" s="18" t="s">
        <v>43</v>
      </c>
      <c r="D24" s="18" t="s">
        <v>25</v>
      </c>
      <c r="E24" s="19">
        <v>34.78</v>
      </c>
      <c r="F24" s="20"/>
      <c r="G24" s="20">
        <f t="shared" si="1"/>
        <v>0</v>
      </c>
      <c r="J24" s="51"/>
    </row>
    <row r="25" spans="1:10" s="6" customFormat="1" ht="24" customHeight="1">
      <c r="A25" s="25">
        <v>12</v>
      </c>
      <c r="B25" s="26" t="s">
        <v>44</v>
      </c>
      <c r="C25" s="26" t="s">
        <v>45</v>
      </c>
      <c r="D25" s="26" t="s">
        <v>25</v>
      </c>
      <c r="E25" s="27">
        <v>34.78</v>
      </c>
      <c r="F25" s="28"/>
      <c r="G25" s="28">
        <f t="shared" si="1"/>
        <v>0</v>
      </c>
      <c r="J25" s="51"/>
    </row>
    <row r="26" spans="1:10" s="50" customFormat="1" ht="24" customHeight="1">
      <c r="A26" s="56">
        <v>13</v>
      </c>
      <c r="B26" s="57">
        <v>631311114</v>
      </c>
      <c r="C26" s="57" t="s">
        <v>276</v>
      </c>
      <c r="D26" s="57" t="s">
        <v>75</v>
      </c>
      <c r="E26" s="58">
        <v>3.5739999999999998</v>
      </c>
      <c r="F26" s="59"/>
      <c r="G26" s="59">
        <f t="shared" si="1"/>
        <v>0</v>
      </c>
      <c r="I26" s="6"/>
      <c r="J26" s="51"/>
    </row>
    <row r="27" spans="1:10" s="50" customFormat="1" ht="24" customHeight="1">
      <c r="A27" s="56">
        <v>14</v>
      </c>
      <c r="B27" s="57">
        <v>631319171</v>
      </c>
      <c r="C27" s="57" t="s">
        <v>277</v>
      </c>
      <c r="D27" s="57" t="s">
        <v>75</v>
      </c>
      <c r="E27" s="58">
        <v>3.5739999999999998</v>
      </c>
      <c r="F27" s="59"/>
      <c r="G27" s="59">
        <f t="shared" si="1"/>
        <v>0</v>
      </c>
      <c r="I27" s="6"/>
      <c r="J27" s="51"/>
    </row>
    <row r="28" spans="1:10" s="50" customFormat="1" ht="24" customHeight="1">
      <c r="A28" s="56">
        <v>15</v>
      </c>
      <c r="B28" s="57">
        <v>631362021</v>
      </c>
      <c r="C28" s="57" t="s">
        <v>278</v>
      </c>
      <c r="D28" s="57" t="s">
        <v>28</v>
      </c>
      <c r="E28" s="58">
        <v>0.16300000000000001</v>
      </c>
      <c r="F28" s="59"/>
      <c r="G28" s="59">
        <f t="shared" si="1"/>
        <v>0</v>
      </c>
      <c r="I28" s="6"/>
      <c r="J28" s="51"/>
    </row>
    <row r="29" spans="1:10" s="6" customFormat="1" ht="13.5" customHeight="1" thickBot="1">
      <c r="A29" s="21">
        <v>16</v>
      </c>
      <c r="B29" s="22" t="s">
        <v>46</v>
      </c>
      <c r="C29" s="22" t="s">
        <v>47</v>
      </c>
      <c r="D29" s="22" t="s">
        <v>48</v>
      </c>
      <c r="E29" s="23">
        <v>5</v>
      </c>
      <c r="F29" s="24"/>
      <c r="G29" s="24">
        <f t="shared" si="1"/>
        <v>0</v>
      </c>
      <c r="J29" s="51"/>
    </row>
    <row r="30" spans="1:10" s="6" customFormat="1" ht="13.5" customHeight="1">
      <c r="A30" s="63">
        <v>17</v>
      </c>
      <c r="B30" s="61" t="s">
        <v>49</v>
      </c>
      <c r="C30" s="61" t="s">
        <v>50</v>
      </c>
      <c r="D30" s="61" t="s">
        <v>48</v>
      </c>
      <c r="E30" s="69">
        <v>2</v>
      </c>
      <c r="F30" s="70"/>
      <c r="G30" s="70">
        <f t="shared" si="1"/>
        <v>0</v>
      </c>
      <c r="J30" s="51"/>
    </row>
    <row r="31" spans="1:10" s="6" customFormat="1" ht="13.5" customHeight="1">
      <c r="A31" s="64">
        <v>18</v>
      </c>
      <c r="B31" s="62" t="s">
        <v>51</v>
      </c>
      <c r="C31" s="62" t="s">
        <v>52</v>
      </c>
      <c r="D31" s="62" t="s">
        <v>48</v>
      </c>
      <c r="E31" s="71">
        <v>1</v>
      </c>
      <c r="F31" s="72"/>
      <c r="G31" s="72">
        <f t="shared" si="1"/>
        <v>0</v>
      </c>
      <c r="J31" s="51"/>
    </row>
    <row r="32" spans="1:10" s="6" customFormat="1" ht="13.5" customHeight="1" thickBot="1">
      <c r="A32" s="73">
        <v>19</v>
      </c>
      <c r="B32" s="60" t="s">
        <v>53</v>
      </c>
      <c r="C32" s="60" t="s">
        <v>54</v>
      </c>
      <c r="D32" s="60" t="s">
        <v>48</v>
      </c>
      <c r="E32" s="74">
        <v>2</v>
      </c>
      <c r="F32" s="75"/>
      <c r="G32" s="75">
        <f t="shared" si="1"/>
        <v>0</v>
      </c>
      <c r="J32" s="51"/>
    </row>
    <row r="33" spans="1:10" s="6" customFormat="1" ht="13.5" customHeight="1" thickBot="1">
      <c r="A33" s="29">
        <v>20</v>
      </c>
      <c r="B33" s="30" t="s">
        <v>55</v>
      </c>
      <c r="C33" s="30" t="s">
        <v>56</v>
      </c>
      <c r="D33" s="30" t="s">
        <v>48</v>
      </c>
      <c r="E33" s="31">
        <v>1</v>
      </c>
      <c r="F33" s="32"/>
      <c r="G33" s="32">
        <f t="shared" si="1"/>
        <v>0</v>
      </c>
      <c r="J33" s="51"/>
    </row>
    <row r="34" spans="1:10" s="6" customFormat="1" ht="21" customHeight="1" thickBot="1">
      <c r="A34" s="13"/>
      <c r="B34" s="14" t="s">
        <v>57</v>
      </c>
      <c r="C34" s="14" t="s">
        <v>58</v>
      </c>
      <c r="D34" s="14"/>
      <c r="E34" s="15"/>
      <c r="F34" s="16"/>
      <c r="G34" s="37">
        <f>SUM(G35:G51)</f>
        <v>0</v>
      </c>
      <c r="J34" s="51"/>
    </row>
    <row r="35" spans="1:10" s="6" customFormat="1" ht="13.5" customHeight="1">
      <c r="A35" s="17">
        <v>21</v>
      </c>
      <c r="B35" s="18" t="s">
        <v>59</v>
      </c>
      <c r="C35" s="18" t="s">
        <v>60</v>
      </c>
      <c r="D35" s="18" t="s">
        <v>25</v>
      </c>
      <c r="E35" s="19">
        <v>18.981000000000002</v>
      </c>
      <c r="F35" s="20"/>
      <c r="G35" s="20">
        <f t="shared" ref="G35:G51" si="2">+E35*F35</f>
        <v>0</v>
      </c>
      <c r="J35" s="51"/>
    </row>
    <row r="36" spans="1:10" s="6" customFormat="1" ht="13.5" customHeight="1">
      <c r="A36" s="25">
        <v>22</v>
      </c>
      <c r="B36" s="26" t="s">
        <v>61</v>
      </c>
      <c r="C36" s="26" t="s">
        <v>62</v>
      </c>
      <c r="D36" s="26" t="s">
        <v>25</v>
      </c>
      <c r="E36" s="27">
        <v>6.1920000000000002</v>
      </c>
      <c r="F36" s="28"/>
      <c r="G36" s="28">
        <f t="shared" si="2"/>
        <v>0</v>
      </c>
      <c r="J36" s="51"/>
    </row>
    <row r="37" spans="1:10" s="6" customFormat="1" ht="13.5" customHeight="1">
      <c r="A37" s="25">
        <v>23</v>
      </c>
      <c r="B37" s="26" t="s">
        <v>63</v>
      </c>
      <c r="C37" s="26" t="s">
        <v>64</v>
      </c>
      <c r="D37" s="26" t="s">
        <v>25</v>
      </c>
      <c r="E37" s="27">
        <v>5.01</v>
      </c>
      <c r="F37" s="28"/>
      <c r="G37" s="28">
        <f t="shared" si="2"/>
        <v>0</v>
      </c>
      <c r="J37" s="51"/>
    </row>
    <row r="38" spans="1:10" s="50" customFormat="1" ht="22.5" customHeight="1">
      <c r="A38" s="25">
        <v>24</v>
      </c>
      <c r="B38" s="26">
        <v>965043341</v>
      </c>
      <c r="C38" s="26" t="s">
        <v>279</v>
      </c>
      <c r="D38" s="26" t="s">
        <v>75</v>
      </c>
      <c r="E38" s="27">
        <v>3.5739999999999998</v>
      </c>
      <c r="F38" s="28"/>
      <c r="G38" s="28">
        <f t="shared" si="2"/>
        <v>0</v>
      </c>
      <c r="I38" s="6"/>
      <c r="J38" s="51"/>
    </row>
    <row r="39" spans="1:10" s="6" customFormat="1" ht="24" customHeight="1">
      <c r="A39" s="25">
        <v>25</v>
      </c>
      <c r="B39" s="26" t="s">
        <v>65</v>
      </c>
      <c r="C39" s="26" t="s">
        <v>66</v>
      </c>
      <c r="D39" s="26" t="s">
        <v>25</v>
      </c>
      <c r="E39" s="27">
        <v>4.3360000000000003</v>
      </c>
      <c r="F39" s="28"/>
      <c r="G39" s="28">
        <f t="shared" si="2"/>
        <v>0</v>
      </c>
      <c r="J39" s="51"/>
    </row>
    <row r="40" spans="1:10" s="6" customFormat="1" ht="13.5" customHeight="1">
      <c r="A40" s="25">
        <v>26</v>
      </c>
      <c r="B40" s="26" t="s">
        <v>67</v>
      </c>
      <c r="C40" s="26" t="s">
        <v>68</v>
      </c>
      <c r="D40" s="26" t="s">
        <v>25</v>
      </c>
      <c r="E40" s="27">
        <v>4.3129999999999997</v>
      </c>
      <c r="F40" s="28"/>
      <c r="G40" s="28">
        <f t="shared" si="2"/>
        <v>0</v>
      </c>
      <c r="J40" s="51"/>
    </row>
    <row r="41" spans="1:10" s="6" customFormat="1" ht="13.5" customHeight="1">
      <c r="A41" s="25">
        <v>27</v>
      </c>
      <c r="B41" s="26" t="s">
        <v>69</v>
      </c>
      <c r="C41" s="26" t="s">
        <v>70</v>
      </c>
      <c r="D41" s="26" t="s">
        <v>25</v>
      </c>
      <c r="E41" s="27">
        <v>9.4559999999999995</v>
      </c>
      <c r="F41" s="28"/>
      <c r="G41" s="28">
        <f t="shared" si="2"/>
        <v>0</v>
      </c>
      <c r="J41" s="51"/>
    </row>
    <row r="42" spans="1:10" s="6" customFormat="1" ht="13.5" customHeight="1">
      <c r="A42" s="25">
        <v>28</v>
      </c>
      <c r="B42" s="26" t="s">
        <v>71</v>
      </c>
      <c r="C42" s="26" t="s">
        <v>72</v>
      </c>
      <c r="D42" s="26" t="s">
        <v>25</v>
      </c>
      <c r="E42" s="27">
        <v>10.199999999999999</v>
      </c>
      <c r="F42" s="28"/>
      <c r="G42" s="28">
        <f t="shared" si="2"/>
        <v>0</v>
      </c>
      <c r="J42" s="51"/>
    </row>
    <row r="43" spans="1:10" s="6" customFormat="1" ht="24" customHeight="1">
      <c r="A43" s="25">
        <v>29</v>
      </c>
      <c r="B43" s="26" t="s">
        <v>73</v>
      </c>
      <c r="C43" s="26" t="s">
        <v>74</v>
      </c>
      <c r="D43" s="26" t="s">
        <v>75</v>
      </c>
      <c r="E43" s="27">
        <v>1.3080000000000001</v>
      </c>
      <c r="F43" s="28"/>
      <c r="G43" s="28">
        <f t="shared" si="2"/>
        <v>0</v>
      </c>
      <c r="J43" s="51"/>
    </row>
    <row r="44" spans="1:10" s="6" customFormat="1" ht="24" customHeight="1">
      <c r="A44" s="25">
        <v>30</v>
      </c>
      <c r="B44" s="26" t="s">
        <v>76</v>
      </c>
      <c r="C44" s="26" t="s">
        <v>77</v>
      </c>
      <c r="D44" s="26" t="s">
        <v>25</v>
      </c>
      <c r="E44" s="27">
        <v>118.476</v>
      </c>
      <c r="F44" s="28"/>
      <c r="G44" s="28">
        <f t="shared" si="2"/>
        <v>0</v>
      </c>
      <c r="J44" s="51"/>
    </row>
    <row r="45" spans="1:10" s="6" customFormat="1" ht="24" customHeight="1">
      <c r="A45" s="25">
        <v>31</v>
      </c>
      <c r="B45" s="26" t="s">
        <v>78</v>
      </c>
      <c r="C45" s="26" t="s">
        <v>79</v>
      </c>
      <c r="D45" s="26" t="s">
        <v>25</v>
      </c>
      <c r="E45" s="27">
        <v>9.93</v>
      </c>
      <c r="F45" s="28"/>
      <c r="G45" s="28">
        <f t="shared" si="2"/>
        <v>0</v>
      </c>
      <c r="J45" s="51"/>
    </row>
    <row r="46" spans="1:10" s="6" customFormat="1" ht="13.5" customHeight="1">
      <c r="A46" s="25">
        <v>32</v>
      </c>
      <c r="B46" s="26" t="s">
        <v>80</v>
      </c>
      <c r="C46" s="26" t="s">
        <v>81</v>
      </c>
      <c r="D46" s="26" t="s">
        <v>28</v>
      </c>
      <c r="E46" s="27">
        <v>23.158999999999999</v>
      </c>
      <c r="F46" s="28"/>
      <c r="G46" s="28">
        <f t="shared" si="2"/>
        <v>0</v>
      </c>
      <c r="J46" s="51"/>
    </row>
    <row r="47" spans="1:10" s="6" customFormat="1" ht="24" customHeight="1">
      <c r="A47" s="25">
        <v>33</v>
      </c>
      <c r="B47" s="26" t="s">
        <v>82</v>
      </c>
      <c r="C47" s="26" t="s">
        <v>83</v>
      </c>
      <c r="D47" s="26" t="s">
        <v>28</v>
      </c>
      <c r="E47" s="27">
        <v>69.477000000000004</v>
      </c>
      <c r="F47" s="28"/>
      <c r="G47" s="28">
        <f t="shared" si="2"/>
        <v>0</v>
      </c>
      <c r="J47" s="51"/>
    </row>
    <row r="48" spans="1:10" s="6" customFormat="1" ht="24" customHeight="1">
      <c r="A48" s="25">
        <v>34</v>
      </c>
      <c r="B48" s="26" t="s">
        <v>84</v>
      </c>
      <c r="C48" s="26" t="s">
        <v>85</v>
      </c>
      <c r="D48" s="26" t="s">
        <v>28</v>
      </c>
      <c r="E48" s="27">
        <v>23.158999999999999</v>
      </c>
      <c r="F48" s="28"/>
      <c r="G48" s="28">
        <f t="shared" si="2"/>
        <v>0</v>
      </c>
      <c r="J48" s="51"/>
    </row>
    <row r="49" spans="1:10" s="6" customFormat="1" ht="24" customHeight="1">
      <c r="A49" s="25">
        <v>35</v>
      </c>
      <c r="B49" s="26" t="s">
        <v>86</v>
      </c>
      <c r="C49" s="26" t="s">
        <v>87</v>
      </c>
      <c r="D49" s="26" t="s">
        <v>28</v>
      </c>
      <c r="E49" s="27">
        <v>23.158999999999999</v>
      </c>
      <c r="F49" s="28"/>
      <c r="G49" s="28">
        <f t="shared" si="2"/>
        <v>0</v>
      </c>
      <c r="J49" s="51"/>
    </row>
    <row r="50" spans="1:10" s="6" customFormat="1" ht="13.5" customHeight="1">
      <c r="A50" s="25">
        <v>36</v>
      </c>
      <c r="B50" s="26" t="s">
        <v>88</v>
      </c>
      <c r="C50" s="26" t="s">
        <v>89</v>
      </c>
      <c r="D50" s="26" t="s">
        <v>28</v>
      </c>
      <c r="E50" s="27">
        <v>23.158999999999999</v>
      </c>
      <c r="F50" s="28"/>
      <c r="G50" s="28">
        <f t="shared" si="2"/>
        <v>0</v>
      </c>
      <c r="J50" s="51"/>
    </row>
    <row r="51" spans="1:10" s="6" customFormat="1" ht="24" customHeight="1" thickBot="1">
      <c r="A51" s="21">
        <v>37</v>
      </c>
      <c r="B51" s="22" t="s">
        <v>90</v>
      </c>
      <c r="C51" s="22" t="s">
        <v>91</v>
      </c>
      <c r="D51" s="22" t="s">
        <v>28</v>
      </c>
      <c r="E51" s="23">
        <v>23.158999999999999</v>
      </c>
      <c r="F51" s="24"/>
      <c r="G51" s="24">
        <f t="shared" si="2"/>
        <v>0</v>
      </c>
      <c r="J51" s="51"/>
    </row>
    <row r="52" spans="1:10" s="6" customFormat="1" ht="13.5" customHeight="1" thickBot="1">
      <c r="A52" s="13"/>
      <c r="B52" s="14" t="s">
        <v>92</v>
      </c>
      <c r="C52" s="14" t="s">
        <v>93</v>
      </c>
      <c r="D52" s="14"/>
      <c r="E52" s="15"/>
      <c r="F52" s="16"/>
      <c r="G52" s="37">
        <f>+G53</f>
        <v>0</v>
      </c>
      <c r="J52" s="51"/>
    </row>
    <row r="53" spans="1:10" s="6" customFormat="1" ht="13.5" customHeight="1" thickBot="1">
      <c r="A53" s="29">
        <v>38</v>
      </c>
      <c r="B53" s="30" t="s">
        <v>94</v>
      </c>
      <c r="C53" s="30" t="s">
        <v>95</v>
      </c>
      <c r="D53" s="30" t="s">
        <v>28</v>
      </c>
      <c r="E53" s="31">
        <v>39.148000000000003</v>
      </c>
      <c r="F53" s="32"/>
      <c r="G53" s="32">
        <f t="shared" ref="G53:G83" si="3">+E53*F53</f>
        <v>0</v>
      </c>
      <c r="J53" s="51"/>
    </row>
    <row r="54" spans="1:10" s="6" customFormat="1" ht="21" customHeight="1">
      <c r="A54" s="13"/>
      <c r="B54" s="14" t="s">
        <v>96</v>
      </c>
      <c r="C54" s="14" t="s">
        <v>97</v>
      </c>
      <c r="D54" s="14"/>
      <c r="E54" s="15"/>
      <c r="F54" s="16"/>
      <c r="G54" s="38">
        <f>+G55+G61+G70+G95+G103+G111+G119+G126+G128</f>
        <v>0</v>
      </c>
      <c r="J54" s="51"/>
    </row>
    <row r="55" spans="1:10" s="6" customFormat="1" ht="21" customHeight="1" thickBot="1">
      <c r="A55" s="13"/>
      <c r="B55" s="14" t="s">
        <v>98</v>
      </c>
      <c r="C55" s="14" t="s">
        <v>99</v>
      </c>
      <c r="D55" s="14"/>
      <c r="E55" s="15"/>
      <c r="F55" s="16"/>
      <c r="G55" s="38">
        <f>SUM(G56:G60)</f>
        <v>0</v>
      </c>
      <c r="J55" s="51"/>
    </row>
    <row r="56" spans="1:10" s="6" customFormat="1" ht="24" customHeight="1" thickBot="1">
      <c r="A56" s="29">
        <v>39</v>
      </c>
      <c r="B56" s="30" t="s">
        <v>100</v>
      </c>
      <c r="C56" s="30" t="s">
        <v>101</v>
      </c>
      <c r="D56" s="30" t="s">
        <v>25</v>
      </c>
      <c r="E56" s="31">
        <v>6.8460000000000001</v>
      </c>
      <c r="F56" s="32"/>
      <c r="G56" s="32">
        <f t="shared" si="3"/>
        <v>0</v>
      </c>
      <c r="J56" s="51"/>
    </row>
    <row r="57" spans="1:10" s="6" customFormat="1" ht="13.5" customHeight="1" thickBot="1">
      <c r="A57" s="65">
        <v>40</v>
      </c>
      <c r="B57" s="66" t="s">
        <v>102</v>
      </c>
      <c r="C57" s="66" t="s">
        <v>103</v>
      </c>
      <c r="D57" s="66" t="s">
        <v>25</v>
      </c>
      <c r="E57" s="67">
        <v>6.9829999999999997</v>
      </c>
      <c r="F57" s="68"/>
      <c r="G57" s="68">
        <f t="shared" si="3"/>
        <v>0</v>
      </c>
      <c r="J57" s="51"/>
    </row>
    <row r="58" spans="1:10" s="6" customFormat="1" ht="24" customHeight="1" thickBot="1">
      <c r="A58" s="29">
        <v>41</v>
      </c>
      <c r="B58" s="30" t="s">
        <v>104</v>
      </c>
      <c r="C58" s="30" t="s">
        <v>105</v>
      </c>
      <c r="D58" s="30" t="s">
        <v>75</v>
      </c>
      <c r="E58" s="31">
        <v>1.2110000000000001</v>
      </c>
      <c r="F58" s="32"/>
      <c r="G58" s="32">
        <f t="shared" si="3"/>
        <v>0</v>
      </c>
      <c r="J58" s="51"/>
    </row>
    <row r="59" spans="1:10" s="6" customFormat="1" ht="13.5" customHeight="1" thickBot="1">
      <c r="A59" s="65">
        <v>42</v>
      </c>
      <c r="B59" s="66" t="s">
        <v>106</v>
      </c>
      <c r="C59" s="66" t="s">
        <v>107</v>
      </c>
      <c r="D59" s="66" t="s">
        <v>25</v>
      </c>
      <c r="E59" s="67">
        <v>6.1710000000000003</v>
      </c>
      <c r="F59" s="68"/>
      <c r="G59" s="68">
        <f t="shared" si="3"/>
        <v>0</v>
      </c>
      <c r="J59" s="51"/>
    </row>
    <row r="60" spans="1:10" s="6" customFormat="1" ht="24" customHeight="1" thickBot="1">
      <c r="A60" s="29">
        <v>43</v>
      </c>
      <c r="B60" s="30" t="s">
        <v>108</v>
      </c>
      <c r="C60" s="30" t="s">
        <v>109</v>
      </c>
      <c r="D60" s="30" t="s">
        <v>28</v>
      </c>
      <c r="E60" s="31">
        <v>0.8</v>
      </c>
      <c r="F60" s="32"/>
      <c r="G60" s="32">
        <f t="shared" si="3"/>
        <v>0</v>
      </c>
      <c r="J60" s="51"/>
    </row>
    <row r="61" spans="1:10" s="6" customFormat="1" ht="21" customHeight="1" thickBot="1">
      <c r="A61" s="13"/>
      <c r="B61" s="14" t="s">
        <v>110</v>
      </c>
      <c r="C61" s="14" t="s">
        <v>111</v>
      </c>
      <c r="D61" s="14"/>
      <c r="E61" s="15"/>
      <c r="F61" s="16"/>
      <c r="G61" s="38">
        <f>SUM(G62:G69)</f>
        <v>0</v>
      </c>
      <c r="J61" s="51"/>
    </row>
    <row r="62" spans="1:10" s="6" customFormat="1" ht="24" customHeight="1">
      <c r="A62" s="17">
        <v>44</v>
      </c>
      <c r="B62" s="18" t="s">
        <v>112</v>
      </c>
      <c r="C62" s="18" t="s">
        <v>113</v>
      </c>
      <c r="D62" s="18" t="s">
        <v>25</v>
      </c>
      <c r="E62" s="19">
        <v>7.7779999999999996</v>
      </c>
      <c r="F62" s="20"/>
      <c r="G62" s="20">
        <f t="shared" si="3"/>
        <v>0</v>
      </c>
      <c r="J62" s="51"/>
    </row>
    <row r="63" spans="1:10" s="6" customFormat="1" ht="24" customHeight="1">
      <c r="A63" s="25">
        <v>45</v>
      </c>
      <c r="B63" s="26" t="s">
        <v>114</v>
      </c>
      <c r="C63" s="26" t="s">
        <v>115</v>
      </c>
      <c r="D63" s="26" t="s">
        <v>25</v>
      </c>
      <c r="E63" s="27">
        <v>3.55</v>
      </c>
      <c r="F63" s="28"/>
      <c r="G63" s="28">
        <f t="shared" si="3"/>
        <v>0</v>
      </c>
      <c r="J63" s="51"/>
    </row>
    <row r="64" spans="1:10" s="6" customFormat="1" ht="24" customHeight="1">
      <c r="A64" s="25">
        <v>46</v>
      </c>
      <c r="B64" s="26" t="s">
        <v>116</v>
      </c>
      <c r="C64" s="26" t="s">
        <v>117</v>
      </c>
      <c r="D64" s="26" t="s">
        <v>25</v>
      </c>
      <c r="E64" s="27">
        <v>48.99</v>
      </c>
      <c r="F64" s="28"/>
      <c r="G64" s="28">
        <f t="shared" si="3"/>
        <v>0</v>
      </c>
      <c r="J64" s="51"/>
    </row>
    <row r="65" spans="1:10" s="6" customFormat="1" ht="13.5" customHeight="1">
      <c r="A65" s="25">
        <v>47</v>
      </c>
      <c r="B65" s="26" t="s">
        <v>118</v>
      </c>
      <c r="C65" s="26" t="s">
        <v>119</v>
      </c>
      <c r="D65" s="26" t="s">
        <v>25</v>
      </c>
      <c r="E65" s="27">
        <v>52.54</v>
      </c>
      <c r="F65" s="28"/>
      <c r="G65" s="28">
        <f t="shared" si="3"/>
        <v>0</v>
      </c>
      <c r="J65" s="51"/>
    </row>
    <row r="66" spans="1:10" s="6" customFormat="1" ht="13.5" customHeight="1" thickBot="1">
      <c r="A66" s="21">
        <v>48</v>
      </c>
      <c r="B66" s="22" t="s">
        <v>120</v>
      </c>
      <c r="C66" s="22" t="s">
        <v>121</v>
      </c>
      <c r="D66" s="22" t="s">
        <v>25</v>
      </c>
      <c r="E66" s="23">
        <v>52.54</v>
      </c>
      <c r="F66" s="24"/>
      <c r="G66" s="24">
        <f t="shared" si="3"/>
        <v>0</v>
      </c>
      <c r="J66" s="51"/>
    </row>
    <row r="67" spans="1:10" s="6" customFormat="1" ht="13.5" customHeight="1" thickBot="1">
      <c r="A67" s="65">
        <v>49</v>
      </c>
      <c r="B67" s="66" t="s">
        <v>122</v>
      </c>
      <c r="C67" s="66" t="s">
        <v>123</v>
      </c>
      <c r="D67" s="66" t="s">
        <v>25</v>
      </c>
      <c r="E67" s="67">
        <v>57.793999999999997</v>
      </c>
      <c r="F67" s="68"/>
      <c r="G67" s="68">
        <f t="shared" si="3"/>
        <v>0</v>
      </c>
      <c r="J67" s="51"/>
    </row>
    <row r="68" spans="1:10" s="6" customFormat="1" ht="24" customHeight="1">
      <c r="A68" s="17">
        <v>50</v>
      </c>
      <c r="B68" s="18" t="s">
        <v>124</v>
      </c>
      <c r="C68" s="18" t="s">
        <v>125</v>
      </c>
      <c r="D68" s="18" t="s">
        <v>126</v>
      </c>
      <c r="E68" s="19">
        <v>2</v>
      </c>
      <c r="F68" s="20"/>
      <c r="G68" s="20">
        <f t="shared" si="3"/>
        <v>0</v>
      </c>
      <c r="J68" s="51"/>
    </row>
    <row r="69" spans="1:10" s="6" customFormat="1" ht="24" customHeight="1" thickBot="1">
      <c r="A69" s="21">
        <v>51</v>
      </c>
      <c r="B69" s="22" t="s">
        <v>127</v>
      </c>
      <c r="C69" s="22" t="s">
        <v>128</v>
      </c>
      <c r="D69" s="22" t="s">
        <v>28</v>
      </c>
      <c r="E69" s="23">
        <v>1.6140000000000001</v>
      </c>
      <c r="F69" s="24"/>
      <c r="G69" s="24">
        <f t="shared" si="3"/>
        <v>0</v>
      </c>
      <c r="J69" s="51"/>
    </row>
    <row r="70" spans="1:10" s="6" customFormat="1" ht="21" customHeight="1" thickBot="1">
      <c r="A70" s="13"/>
      <c r="B70" s="14" t="s">
        <v>129</v>
      </c>
      <c r="C70" s="14" t="s">
        <v>130</v>
      </c>
      <c r="D70" s="14"/>
      <c r="E70" s="15"/>
      <c r="F70" s="16"/>
      <c r="G70" s="38">
        <f>SUM(G71:G94)</f>
        <v>0</v>
      </c>
      <c r="J70" s="51"/>
    </row>
    <row r="71" spans="1:10" s="6" customFormat="1" ht="24" customHeight="1">
      <c r="A71" s="17">
        <v>52</v>
      </c>
      <c r="B71" s="18" t="s">
        <v>131</v>
      </c>
      <c r="C71" s="18" t="s">
        <v>132</v>
      </c>
      <c r="D71" s="18" t="s">
        <v>25</v>
      </c>
      <c r="E71" s="19">
        <v>3.4319999999999999</v>
      </c>
      <c r="F71" s="20"/>
      <c r="G71" s="20">
        <f t="shared" si="3"/>
        <v>0</v>
      </c>
      <c r="J71" s="51"/>
    </row>
    <row r="72" spans="1:10" s="6" customFormat="1" ht="13.5" customHeight="1">
      <c r="A72" s="25">
        <v>53</v>
      </c>
      <c r="B72" s="26" t="s">
        <v>133</v>
      </c>
      <c r="C72" s="26" t="s">
        <v>134</v>
      </c>
      <c r="D72" s="26" t="s">
        <v>25</v>
      </c>
      <c r="E72" s="27">
        <v>6.6230000000000002</v>
      </c>
      <c r="F72" s="28"/>
      <c r="G72" s="28">
        <f t="shared" si="3"/>
        <v>0</v>
      </c>
      <c r="J72" s="51"/>
    </row>
    <row r="73" spans="1:10" s="6" customFormat="1" ht="13.5" customHeight="1">
      <c r="A73" s="25">
        <v>54</v>
      </c>
      <c r="B73" s="26" t="s">
        <v>135</v>
      </c>
      <c r="C73" s="26" t="s">
        <v>136</v>
      </c>
      <c r="D73" s="26" t="s">
        <v>25</v>
      </c>
      <c r="E73" s="27">
        <v>17.094999999999999</v>
      </c>
      <c r="F73" s="28"/>
      <c r="G73" s="28">
        <f t="shared" si="3"/>
        <v>0</v>
      </c>
      <c r="J73" s="51"/>
    </row>
    <row r="74" spans="1:10" s="6" customFormat="1" ht="24" customHeight="1">
      <c r="A74" s="25">
        <v>55</v>
      </c>
      <c r="B74" s="26" t="s">
        <v>137</v>
      </c>
      <c r="C74" s="26" t="s">
        <v>138</v>
      </c>
      <c r="D74" s="26" t="s">
        <v>25</v>
      </c>
      <c r="E74" s="27">
        <v>7.0419999999999998</v>
      </c>
      <c r="F74" s="28"/>
      <c r="G74" s="28">
        <f t="shared" si="3"/>
        <v>0</v>
      </c>
      <c r="J74" s="51"/>
    </row>
    <row r="75" spans="1:10" s="6" customFormat="1" ht="24" customHeight="1">
      <c r="A75" s="25">
        <v>56</v>
      </c>
      <c r="B75" s="26" t="s">
        <v>139</v>
      </c>
      <c r="C75" s="26" t="s">
        <v>140</v>
      </c>
      <c r="D75" s="26" t="s">
        <v>48</v>
      </c>
      <c r="E75" s="27">
        <v>1</v>
      </c>
      <c r="F75" s="28"/>
      <c r="G75" s="28">
        <f t="shared" si="3"/>
        <v>0</v>
      </c>
      <c r="J75" s="51"/>
    </row>
    <row r="76" spans="1:10" s="6" customFormat="1" ht="13.5" customHeight="1">
      <c r="A76" s="25">
        <v>57</v>
      </c>
      <c r="B76" s="26" t="s">
        <v>141</v>
      </c>
      <c r="C76" s="26" t="s">
        <v>142</v>
      </c>
      <c r="D76" s="26" t="s">
        <v>25</v>
      </c>
      <c r="E76" s="27">
        <v>1.47</v>
      </c>
      <c r="F76" s="28"/>
      <c r="G76" s="28">
        <f t="shared" si="3"/>
        <v>0</v>
      </c>
      <c r="J76" s="51"/>
    </row>
    <row r="77" spans="1:10" s="6" customFormat="1" ht="24" customHeight="1" thickBot="1">
      <c r="A77" s="21">
        <v>58</v>
      </c>
      <c r="B77" s="22" t="s">
        <v>143</v>
      </c>
      <c r="C77" s="22" t="s">
        <v>144</v>
      </c>
      <c r="D77" s="22" t="s">
        <v>25</v>
      </c>
      <c r="E77" s="23">
        <v>5.9409999999999998</v>
      </c>
      <c r="F77" s="24"/>
      <c r="G77" s="24">
        <f t="shared" si="3"/>
        <v>0</v>
      </c>
      <c r="J77" s="51"/>
    </row>
    <row r="78" spans="1:10" s="6" customFormat="1" ht="23.25" customHeight="1">
      <c r="A78" s="63">
        <v>59</v>
      </c>
      <c r="B78" s="61" t="s">
        <v>145</v>
      </c>
      <c r="C78" s="61" t="s">
        <v>280</v>
      </c>
      <c r="D78" s="61" t="s">
        <v>48</v>
      </c>
      <c r="E78" s="69">
        <v>1</v>
      </c>
      <c r="F78" s="70"/>
      <c r="G78" s="70">
        <f t="shared" si="3"/>
        <v>0</v>
      </c>
      <c r="J78" s="51"/>
    </row>
    <row r="79" spans="1:10" s="6" customFormat="1" ht="21.75" customHeight="1">
      <c r="A79" s="64">
        <v>60</v>
      </c>
      <c r="B79" s="62" t="s">
        <v>146</v>
      </c>
      <c r="C79" s="62" t="s">
        <v>281</v>
      </c>
      <c r="D79" s="62" t="s">
        <v>48</v>
      </c>
      <c r="E79" s="71">
        <v>1</v>
      </c>
      <c r="F79" s="72"/>
      <c r="G79" s="72">
        <f t="shared" si="3"/>
        <v>0</v>
      </c>
      <c r="J79" s="51"/>
    </row>
    <row r="80" spans="1:10" s="6" customFormat="1" ht="13.5" customHeight="1" thickBot="1">
      <c r="A80" s="73">
        <v>61</v>
      </c>
      <c r="B80" s="60" t="s">
        <v>147</v>
      </c>
      <c r="C80" s="60" t="s">
        <v>148</v>
      </c>
      <c r="D80" s="60" t="s">
        <v>48</v>
      </c>
      <c r="E80" s="74">
        <v>1</v>
      </c>
      <c r="F80" s="75"/>
      <c r="G80" s="75">
        <f t="shared" si="3"/>
        <v>0</v>
      </c>
      <c r="J80" s="51"/>
    </row>
    <row r="81" spans="1:10" s="6" customFormat="1" ht="13.5" customHeight="1" thickBot="1">
      <c r="A81" s="29">
        <v>62</v>
      </c>
      <c r="B81" s="30" t="s">
        <v>149</v>
      </c>
      <c r="C81" s="30" t="s">
        <v>150</v>
      </c>
      <c r="D81" s="30" t="s">
        <v>25</v>
      </c>
      <c r="E81" s="31">
        <v>10.025</v>
      </c>
      <c r="F81" s="32"/>
      <c r="G81" s="32">
        <f t="shared" si="3"/>
        <v>0</v>
      </c>
      <c r="J81" s="51"/>
    </row>
    <row r="82" spans="1:10" s="6" customFormat="1" ht="13.5" customHeight="1">
      <c r="A82" s="63">
        <v>63</v>
      </c>
      <c r="B82" s="61" t="s">
        <v>151</v>
      </c>
      <c r="C82" s="61" t="s">
        <v>282</v>
      </c>
      <c r="D82" s="61" t="s">
        <v>48</v>
      </c>
      <c r="E82" s="69">
        <v>1</v>
      </c>
      <c r="F82" s="70"/>
      <c r="G82" s="70">
        <f t="shared" si="3"/>
        <v>0</v>
      </c>
      <c r="J82" s="51"/>
    </row>
    <row r="83" spans="1:10" s="6" customFormat="1" ht="24" customHeight="1" thickBot="1">
      <c r="A83" s="73">
        <v>64</v>
      </c>
      <c r="B83" s="60" t="s">
        <v>152</v>
      </c>
      <c r="C83" s="60" t="s">
        <v>283</v>
      </c>
      <c r="D83" s="60" t="s">
        <v>126</v>
      </c>
      <c r="E83" s="74">
        <v>13.9</v>
      </c>
      <c r="F83" s="75"/>
      <c r="G83" s="75">
        <f t="shared" si="3"/>
        <v>0</v>
      </c>
      <c r="J83" s="51"/>
    </row>
    <row r="84" spans="1:10" s="6" customFormat="1" ht="24" customHeight="1" thickBot="1">
      <c r="A84" s="29">
        <v>65</v>
      </c>
      <c r="B84" s="30" t="s">
        <v>153</v>
      </c>
      <c r="C84" s="30" t="s">
        <v>154</v>
      </c>
      <c r="D84" s="30" t="s">
        <v>48</v>
      </c>
      <c r="E84" s="31">
        <v>3</v>
      </c>
      <c r="F84" s="32"/>
      <c r="G84" s="32">
        <f t="shared" ref="G84:G139" si="4">+E84*F84</f>
        <v>0</v>
      </c>
      <c r="J84" s="51"/>
    </row>
    <row r="85" spans="1:10" s="6" customFormat="1" ht="13.5" customHeight="1">
      <c r="A85" s="63">
        <v>66</v>
      </c>
      <c r="B85" s="61" t="s">
        <v>155</v>
      </c>
      <c r="C85" s="61" t="s">
        <v>156</v>
      </c>
      <c r="D85" s="61" t="s">
        <v>48</v>
      </c>
      <c r="E85" s="69">
        <v>1</v>
      </c>
      <c r="F85" s="70"/>
      <c r="G85" s="70">
        <f t="shared" si="4"/>
        <v>0</v>
      </c>
      <c r="J85" s="51"/>
    </row>
    <row r="86" spans="1:10" s="6" customFormat="1" ht="24" customHeight="1">
      <c r="A86" s="64">
        <v>67</v>
      </c>
      <c r="B86" s="62" t="s">
        <v>157</v>
      </c>
      <c r="C86" s="62" t="s">
        <v>158</v>
      </c>
      <c r="D86" s="62" t="s">
        <v>48</v>
      </c>
      <c r="E86" s="71">
        <v>1</v>
      </c>
      <c r="F86" s="72"/>
      <c r="G86" s="72">
        <f t="shared" si="4"/>
        <v>0</v>
      </c>
      <c r="J86" s="51"/>
    </row>
    <row r="87" spans="1:10" s="6" customFormat="1" ht="24" customHeight="1" thickBot="1">
      <c r="A87" s="73">
        <v>68</v>
      </c>
      <c r="B87" s="60" t="s">
        <v>159</v>
      </c>
      <c r="C87" s="60" t="s">
        <v>160</v>
      </c>
      <c r="D87" s="60" t="s">
        <v>48</v>
      </c>
      <c r="E87" s="74">
        <v>1</v>
      </c>
      <c r="F87" s="75"/>
      <c r="G87" s="75">
        <f t="shared" si="4"/>
        <v>0</v>
      </c>
      <c r="J87" s="51"/>
    </row>
    <row r="88" spans="1:10" s="6" customFormat="1" ht="24" customHeight="1" thickBot="1">
      <c r="A88" s="29">
        <v>69</v>
      </c>
      <c r="B88" s="30" t="s">
        <v>161</v>
      </c>
      <c r="C88" s="30" t="s">
        <v>162</v>
      </c>
      <c r="D88" s="30" t="s">
        <v>48</v>
      </c>
      <c r="E88" s="31">
        <v>2</v>
      </c>
      <c r="F88" s="32"/>
      <c r="G88" s="32">
        <f t="shared" si="4"/>
        <v>0</v>
      </c>
      <c r="J88" s="51"/>
    </row>
    <row r="89" spans="1:10" s="6" customFormat="1" ht="24" customHeight="1" thickBot="1">
      <c r="A89" s="65">
        <v>70</v>
      </c>
      <c r="B89" s="66" t="s">
        <v>163</v>
      </c>
      <c r="C89" s="66" t="s">
        <v>164</v>
      </c>
      <c r="D89" s="66" t="s">
        <v>48</v>
      </c>
      <c r="E89" s="67">
        <v>2</v>
      </c>
      <c r="F89" s="68"/>
      <c r="G89" s="68">
        <f t="shared" si="4"/>
        <v>0</v>
      </c>
      <c r="J89" s="51"/>
    </row>
    <row r="90" spans="1:10" s="6" customFormat="1" ht="24" customHeight="1" thickBot="1">
      <c r="A90" s="29">
        <v>71</v>
      </c>
      <c r="B90" s="30" t="s">
        <v>165</v>
      </c>
      <c r="C90" s="30" t="s">
        <v>166</v>
      </c>
      <c r="D90" s="30" t="s">
        <v>48</v>
      </c>
      <c r="E90" s="31">
        <v>1</v>
      </c>
      <c r="F90" s="32"/>
      <c r="G90" s="32">
        <f t="shared" si="4"/>
        <v>0</v>
      </c>
      <c r="J90" s="51"/>
    </row>
    <row r="91" spans="1:10" s="6" customFormat="1" ht="24" customHeight="1" thickBot="1">
      <c r="A91" s="65">
        <v>72</v>
      </c>
      <c r="B91" s="66" t="s">
        <v>167</v>
      </c>
      <c r="C91" s="66" t="s">
        <v>168</v>
      </c>
      <c r="D91" s="66" t="s">
        <v>48</v>
      </c>
      <c r="E91" s="67">
        <v>1</v>
      </c>
      <c r="F91" s="68"/>
      <c r="G91" s="68">
        <f t="shared" si="4"/>
        <v>0</v>
      </c>
      <c r="J91" s="51"/>
    </row>
    <row r="92" spans="1:10" s="6" customFormat="1" ht="13.5" customHeight="1" thickBot="1">
      <c r="A92" s="29">
        <v>73</v>
      </c>
      <c r="B92" s="30" t="s">
        <v>169</v>
      </c>
      <c r="C92" s="30" t="s">
        <v>170</v>
      </c>
      <c r="D92" s="30" t="s">
        <v>48</v>
      </c>
      <c r="E92" s="31">
        <v>5</v>
      </c>
      <c r="F92" s="32"/>
      <c r="G92" s="32">
        <f t="shared" si="4"/>
        <v>0</v>
      </c>
      <c r="J92" s="51"/>
    </row>
    <row r="93" spans="1:10" s="6" customFormat="1" ht="13.5" customHeight="1" thickBot="1">
      <c r="A93" s="65">
        <v>74</v>
      </c>
      <c r="B93" s="66" t="s">
        <v>171</v>
      </c>
      <c r="C93" s="66" t="s">
        <v>172</v>
      </c>
      <c r="D93" s="66" t="s">
        <v>48</v>
      </c>
      <c r="E93" s="67">
        <v>5</v>
      </c>
      <c r="F93" s="68"/>
      <c r="G93" s="68">
        <f t="shared" si="4"/>
        <v>0</v>
      </c>
      <c r="J93" s="51"/>
    </row>
    <row r="94" spans="1:10" s="6" customFormat="1" ht="24" customHeight="1" thickBot="1">
      <c r="A94" s="29">
        <v>75</v>
      </c>
      <c r="B94" s="30" t="s">
        <v>173</v>
      </c>
      <c r="C94" s="30" t="s">
        <v>174</v>
      </c>
      <c r="D94" s="30" t="s">
        <v>28</v>
      </c>
      <c r="E94" s="31">
        <v>1.78</v>
      </c>
      <c r="F94" s="32"/>
      <c r="G94" s="32">
        <f t="shared" si="4"/>
        <v>0</v>
      </c>
      <c r="J94" s="51"/>
    </row>
    <row r="95" spans="1:10" s="6" customFormat="1" ht="21" customHeight="1" thickBot="1">
      <c r="A95" s="13"/>
      <c r="B95" s="14" t="s">
        <v>175</v>
      </c>
      <c r="C95" s="14" t="s">
        <v>176</v>
      </c>
      <c r="D95" s="14"/>
      <c r="E95" s="15"/>
      <c r="F95" s="16"/>
      <c r="G95" s="38">
        <f>SUM(G96:G102)</f>
        <v>0</v>
      </c>
      <c r="J95" s="51"/>
    </row>
    <row r="96" spans="1:10" s="6" customFormat="1" ht="13.5" customHeight="1">
      <c r="A96" s="17">
        <v>76</v>
      </c>
      <c r="B96" s="18" t="s">
        <v>177</v>
      </c>
      <c r="C96" s="18" t="s">
        <v>178</v>
      </c>
      <c r="D96" s="18" t="s">
        <v>25</v>
      </c>
      <c r="E96" s="19">
        <v>3.5259999999999998</v>
      </c>
      <c r="F96" s="20"/>
      <c r="G96" s="20">
        <f t="shared" si="4"/>
        <v>0</v>
      </c>
      <c r="J96" s="51"/>
    </row>
    <row r="97" spans="1:10" s="6" customFormat="1" ht="13.5" customHeight="1">
      <c r="A97" s="25">
        <v>77</v>
      </c>
      <c r="B97" s="26" t="s">
        <v>179</v>
      </c>
      <c r="C97" s="26" t="s">
        <v>180</v>
      </c>
      <c r="D97" s="26" t="s">
        <v>25</v>
      </c>
      <c r="E97" s="27">
        <v>0.9</v>
      </c>
      <c r="F97" s="28"/>
      <c r="G97" s="28">
        <f t="shared" si="4"/>
        <v>0</v>
      </c>
      <c r="J97" s="51"/>
    </row>
    <row r="98" spans="1:10" s="6" customFormat="1" ht="13.5" customHeight="1">
      <c r="A98" s="25">
        <v>78</v>
      </c>
      <c r="B98" s="26" t="s">
        <v>181</v>
      </c>
      <c r="C98" s="26" t="s">
        <v>182</v>
      </c>
      <c r="D98" s="26" t="s">
        <v>48</v>
      </c>
      <c r="E98" s="27">
        <v>2.677</v>
      </c>
      <c r="F98" s="28"/>
      <c r="G98" s="28">
        <f t="shared" si="4"/>
        <v>0</v>
      </c>
      <c r="J98" s="51"/>
    </row>
    <row r="99" spans="1:10" s="6" customFormat="1" ht="13.5" customHeight="1">
      <c r="A99" s="25">
        <v>79</v>
      </c>
      <c r="B99" s="26" t="s">
        <v>183</v>
      </c>
      <c r="C99" s="26" t="s">
        <v>184</v>
      </c>
      <c r="D99" s="26" t="s">
        <v>25</v>
      </c>
      <c r="E99" s="27">
        <v>3.6</v>
      </c>
      <c r="F99" s="28"/>
      <c r="G99" s="28">
        <f t="shared" si="4"/>
        <v>0</v>
      </c>
      <c r="J99" s="51"/>
    </row>
    <row r="100" spans="1:10" s="6" customFormat="1" ht="13.5" customHeight="1">
      <c r="A100" s="25">
        <v>80</v>
      </c>
      <c r="B100" s="26" t="s">
        <v>185</v>
      </c>
      <c r="C100" s="26" t="s">
        <v>186</v>
      </c>
      <c r="D100" s="26" t="s">
        <v>25</v>
      </c>
      <c r="E100" s="27">
        <v>31.815000000000001</v>
      </c>
      <c r="F100" s="28"/>
      <c r="G100" s="28">
        <f t="shared" si="4"/>
        <v>0</v>
      </c>
      <c r="J100" s="51"/>
    </row>
    <row r="101" spans="1:10" s="6" customFormat="1" ht="24" customHeight="1">
      <c r="A101" s="25">
        <v>81</v>
      </c>
      <c r="B101" s="26" t="s">
        <v>187</v>
      </c>
      <c r="C101" s="26" t="s">
        <v>188</v>
      </c>
      <c r="D101" s="26" t="s">
        <v>126</v>
      </c>
      <c r="E101" s="27">
        <v>17.28</v>
      </c>
      <c r="F101" s="28"/>
      <c r="G101" s="28">
        <f t="shared" si="4"/>
        <v>0</v>
      </c>
      <c r="J101" s="51"/>
    </row>
    <row r="102" spans="1:10" s="6" customFormat="1" ht="24" customHeight="1" thickBot="1">
      <c r="A102" s="21">
        <v>82</v>
      </c>
      <c r="B102" s="22" t="s">
        <v>189</v>
      </c>
      <c r="C102" s="22" t="s">
        <v>190</v>
      </c>
      <c r="D102" s="22" t="s">
        <v>28</v>
      </c>
      <c r="E102" s="23">
        <v>0.01</v>
      </c>
      <c r="F102" s="24"/>
      <c r="G102" s="24">
        <f t="shared" si="4"/>
        <v>0</v>
      </c>
      <c r="J102" s="51"/>
    </row>
    <row r="103" spans="1:10" s="6" customFormat="1" ht="21" customHeight="1" thickBot="1">
      <c r="A103" s="13"/>
      <c r="B103" s="14" t="s">
        <v>191</v>
      </c>
      <c r="C103" s="14" t="s">
        <v>192</v>
      </c>
      <c r="D103" s="14"/>
      <c r="E103" s="15"/>
      <c r="F103" s="16"/>
      <c r="G103" s="38">
        <f>SUM(G104:G110)</f>
        <v>0</v>
      </c>
      <c r="J103" s="51"/>
    </row>
    <row r="104" spans="1:10" s="6" customFormat="1" ht="24" customHeight="1" thickBot="1">
      <c r="A104" s="29">
        <v>83</v>
      </c>
      <c r="B104" s="30" t="s">
        <v>193</v>
      </c>
      <c r="C104" s="30" t="s">
        <v>194</v>
      </c>
      <c r="D104" s="30" t="s">
        <v>126</v>
      </c>
      <c r="E104" s="31">
        <v>18</v>
      </c>
      <c r="F104" s="32"/>
      <c r="G104" s="32">
        <f t="shared" si="4"/>
        <v>0</v>
      </c>
      <c r="J104" s="51"/>
    </row>
    <row r="105" spans="1:10" s="6" customFormat="1" ht="13.5" customHeight="1" thickBot="1">
      <c r="A105" s="65">
        <v>84</v>
      </c>
      <c r="B105" s="66" t="s">
        <v>195</v>
      </c>
      <c r="C105" s="66" t="s">
        <v>196</v>
      </c>
      <c r="D105" s="66" t="s">
        <v>48</v>
      </c>
      <c r="E105" s="67">
        <v>66</v>
      </c>
      <c r="F105" s="68"/>
      <c r="G105" s="68">
        <f t="shared" si="4"/>
        <v>0</v>
      </c>
      <c r="J105" s="51"/>
    </row>
    <row r="106" spans="1:10" s="6" customFormat="1" ht="24" customHeight="1" thickBot="1">
      <c r="A106" s="29">
        <v>85</v>
      </c>
      <c r="B106" s="30" t="s">
        <v>197</v>
      </c>
      <c r="C106" s="30" t="s">
        <v>198</v>
      </c>
      <c r="D106" s="30" t="s">
        <v>25</v>
      </c>
      <c r="E106" s="31">
        <v>23.37</v>
      </c>
      <c r="F106" s="32"/>
      <c r="G106" s="32">
        <f t="shared" si="4"/>
        <v>0</v>
      </c>
      <c r="J106" s="51"/>
    </row>
    <row r="107" spans="1:10" s="6" customFormat="1" ht="13.5" customHeight="1" thickBot="1">
      <c r="A107" s="65">
        <v>86</v>
      </c>
      <c r="B107" s="66" t="s">
        <v>199</v>
      </c>
      <c r="C107" s="66" t="s">
        <v>200</v>
      </c>
      <c r="D107" s="66" t="s">
        <v>25</v>
      </c>
      <c r="E107" s="67">
        <v>25.707000000000001</v>
      </c>
      <c r="F107" s="68"/>
      <c r="G107" s="68">
        <f t="shared" si="4"/>
        <v>0</v>
      </c>
      <c r="J107" s="51"/>
    </row>
    <row r="108" spans="1:10" s="6" customFormat="1" ht="13.5" customHeight="1">
      <c r="A108" s="17">
        <v>87</v>
      </c>
      <c r="B108" s="18" t="s">
        <v>201</v>
      </c>
      <c r="C108" s="18" t="s">
        <v>202</v>
      </c>
      <c r="D108" s="18" t="s">
        <v>25</v>
      </c>
      <c r="E108" s="19">
        <v>23.37</v>
      </c>
      <c r="F108" s="20"/>
      <c r="G108" s="20">
        <f t="shared" si="4"/>
        <v>0</v>
      </c>
      <c r="J108" s="51"/>
    </row>
    <row r="109" spans="1:10" s="6" customFormat="1" ht="24" customHeight="1">
      <c r="A109" s="25">
        <v>88</v>
      </c>
      <c r="B109" s="26" t="s">
        <v>203</v>
      </c>
      <c r="C109" s="26" t="s">
        <v>204</v>
      </c>
      <c r="D109" s="26" t="s">
        <v>25</v>
      </c>
      <c r="E109" s="27">
        <v>23.37</v>
      </c>
      <c r="F109" s="28"/>
      <c r="G109" s="28">
        <f t="shared" si="4"/>
        <v>0</v>
      </c>
      <c r="J109" s="51"/>
    </row>
    <row r="110" spans="1:10" s="6" customFormat="1" ht="24" customHeight="1" thickBot="1">
      <c r="A110" s="21">
        <v>89</v>
      </c>
      <c r="B110" s="22" t="s">
        <v>205</v>
      </c>
      <c r="C110" s="22" t="s">
        <v>206</v>
      </c>
      <c r="D110" s="22" t="s">
        <v>28</v>
      </c>
      <c r="E110" s="23">
        <v>0.77800000000000002</v>
      </c>
      <c r="F110" s="24"/>
      <c r="G110" s="24">
        <f t="shared" si="4"/>
        <v>0</v>
      </c>
      <c r="J110" s="51"/>
    </row>
    <row r="111" spans="1:10" s="6" customFormat="1" ht="21" customHeight="1" thickBot="1">
      <c r="A111" s="13"/>
      <c r="B111" s="14" t="s">
        <v>207</v>
      </c>
      <c r="C111" s="14" t="s">
        <v>208</v>
      </c>
      <c r="D111" s="14"/>
      <c r="E111" s="15"/>
      <c r="F111" s="16"/>
      <c r="G111" s="38">
        <f>SUM(G112:G118)</f>
        <v>0</v>
      </c>
      <c r="J111" s="51"/>
    </row>
    <row r="112" spans="1:10" s="6" customFormat="1" ht="13.5" customHeight="1" thickBot="1">
      <c r="A112" s="29">
        <v>90</v>
      </c>
      <c r="B112" s="30" t="s">
        <v>209</v>
      </c>
      <c r="C112" s="30" t="s">
        <v>210</v>
      </c>
      <c r="D112" s="30" t="s">
        <v>126</v>
      </c>
      <c r="E112" s="31">
        <v>39.56</v>
      </c>
      <c r="F112" s="32"/>
      <c r="G112" s="32">
        <f t="shared" si="4"/>
        <v>0</v>
      </c>
      <c r="J112" s="51"/>
    </row>
    <row r="113" spans="1:10" s="6" customFormat="1" ht="13.5" customHeight="1" thickBot="1">
      <c r="A113" s="65">
        <v>91</v>
      </c>
      <c r="B113" s="66" t="s">
        <v>211</v>
      </c>
      <c r="C113" s="66" t="s">
        <v>212</v>
      </c>
      <c r="D113" s="66" t="s">
        <v>126</v>
      </c>
      <c r="E113" s="67">
        <v>41.537999999999997</v>
      </c>
      <c r="F113" s="68"/>
      <c r="G113" s="68">
        <f t="shared" si="4"/>
        <v>0</v>
      </c>
      <c r="J113" s="51"/>
    </row>
    <row r="114" spans="1:10" s="6" customFormat="1" ht="13.5" customHeight="1">
      <c r="A114" s="17">
        <v>92</v>
      </c>
      <c r="B114" s="18" t="s">
        <v>213</v>
      </c>
      <c r="C114" s="18" t="s">
        <v>214</v>
      </c>
      <c r="D114" s="18" t="s">
        <v>25</v>
      </c>
      <c r="E114" s="19">
        <v>20.77</v>
      </c>
      <c r="F114" s="20"/>
      <c r="G114" s="20">
        <f t="shared" si="4"/>
        <v>0</v>
      </c>
      <c r="J114" s="51"/>
    </row>
    <row r="115" spans="1:10" s="6" customFormat="1" ht="13.5" customHeight="1" thickBot="1">
      <c r="A115" s="21">
        <v>93</v>
      </c>
      <c r="B115" s="22" t="s">
        <v>215</v>
      </c>
      <c r="C115" s="22" t="s">
        <v>216</v>
      </c>
      <c r="D115" s="22" t="s">
        <v>25</v>
      </c>
      <c r="E115" s="23">
        <v>46.01</v>
      </c>
      <c r="F115" s="24"/>
      <c r="G115" s="24">
        <f t="shared" si="4"/>
        <v>0</v>
      </c>
      <c r="J115" s="51"/>
    </row>
    <row r="116" spans="1:10" s="6" customFormat="1" ht="13.5" customHeight="1" thickBot="1">
      <c r="A116" s="65">
        <v>94</v>
      </c>
      <c r="B116" s="66" t="s">
        <v>217</v>
      </c>
      <c r="C116" s="66" t="s">
        <v>218</v>
      </c>
      <c r="D116" s="66" t="s">
        <v>25</v>
      </c>
      <c r="E116" s="67">
        <v>50.610999999999997</v>
      </c>
      <c r="F116" s="68"/>
      <c r="G116" s="68">
        <f t="shared" si="4"/>
        <v>0</v>
      </c>
      <c r="J116" s="51"/>
    </row>
    <row r="117" spans="1:10" s="6" customFormat="1" ht="24" customHeight="1">
      <c r="A117" s="17">
        <v>95</v>
      </c>
      <c r="B117" s="18" t="s">
        <v>219</v>
      </c>
      <c r="C117" s="18" t="s">
        <v>220</v>
      </c>
      <c r="D117" s="18" t="s">
        <v>25</v>
      </c>
      <c r="E117" s="19">
        <v>46.01</v>
      </c>
      <c r="F117" s="20"/>
      <c r="G117" s="20">
        <f t="shared" si="4"/>
        <v>0</v>
      </c>
      <c r="J117" s="51"/>
    </row>
    <row r="118" spans="1:10" s="6" customFormat="1" ht="24" customHeight="1" thickBot="1">
      <c r="A118" s="21">
        <v>96</v>
      </c>
      <c r="B118" s="22" t="s">
        <v>221</v>
      </c>
      <c r="C118" s="22" t="s">
        <v>222</v>
      </c>
      <c r="D118" s="22" t="s">
        <v>28</v>
      </c>
      <c r="E118" s="23">
        <v>0.36</v>
      </c>
      <c r="F118" s="24"/>
      <c r="G118" s="24">
        <f t="shared" si="4"/>
        <v>0</v>
      </c>
      <c r="J118" s="51"/>
    </row>
    <row r="119" spans="1:10" s="6" customFormat="1" ht="21" customHeight="1" thickBot="1">
      <c r="A119" s="13"/>
      <c r="B119" s="14" t="s">
        <v>223</v>
      </c>
      <c r="C119" s="14" t="s">
        <v>224</v>
      </c>
      <c r="D119" s="14"/>
      <c r="E119" s="15"/>
      <c r="F119" s="16"/>
      <c r="G119" s="38">
        <f>SUM(G120:G125)</f>
        <v>0</v>
      </c>
      <c r="J119" s="51"/>
    </row>
    <row r="120" spans="1:10" s="6" customFormat="1" ht="24" customHeight="1" thickBot="1">
      <c r="A120" s="29">
        <v>97</v>
      </c>
      <c r="B120" s="30" t="s">
        <v>225</v>
      </c>
      <c r="C120" s="30" t="s">
        <v>226</v>
      </c>
      <c r="D120" s="30" t="s">
        <v>25</v>
      </c>
      <c r="E120" s="31">
        <v>27.366</v>
      </c>
      <c r="F120" s="32"/>
      <c r="G120" s="32">
        <f t="shared" si="4"/>
        <v>0</v>
      </c>
      <c r="J120" s="51"/>
    </row>
    <row r="121" spans="1:10" s="6" customFormat="1" ht="13.5" customHeight="1" thickBot="1">
      <c r="A121" s="65">
        <v>98</v>
      </c>
      <c r="B121" s="66" t="s">
        <v>227</v>
      </c>
      <c r="C121" s="66" t="s">
        <v>228</v>
      </c>
      <c r="D121" s="66" t="s">
        <v>25</v>
      </c>
      <c r="E121" s="67">
        <v>28.460999999999999</v>
      </c>
      <c r="F121" s="68"/>
      <c r="G121" s="68">
        <f t="shared" si="4"/>
        <v>0</v>
      </c>
      <c r="J121" s="51"/>
    </row>
    <row r="122" spans="1:10" s="6" customFormat="1" ht="24" customHeight="1">
      <c r="A122" s="17">
        <v>99</v>
      </c>
      <c r="B122" s="18" t="s">
        <v>229</v>
      </c>
      <c r="C122" s="18" t="s">
        <v>230</v>
      </c>
      <c r="D122" s="18" t="s">
        <v>25</v>
      </c>
      <c r="E122" s="19">
        <v>27.366</v>
      </c>
      <c r="F122" s="20"/>
      <c r="G122" s="20">
        <f t="shared" si="4"/>
        <v>0</v>
      </c>
      <c r="J122" s="51"/>
    </row>
    <row r="123" spans="1:10" s="6" customFormat="1" ht="13.5" customHeight="1">
      <c r="A123" s="25">
        <v>100</v>
      </c>
      <c r="B123" s="26" t="s">
        <v>231</v>
      </c>
      <c r="C123" s="26" t="s">
        <v>232</v>
      </c>
      <c r="D123" s="26" t="s">
        <v>126</v>
      </c>
      <c r="E123" s="27">
        <v>4.2</v>
      </c>
      <c r="F123" s="28"/>
      <c r="G123" s="28">
        <f t="shared" si="4"/>
        <v>0</v>
      </c>
      <c r="J123" s="51"/>
    </row>
    <row r="124" spans="1:10" s="6" customFormat="1" ht="13.5" customHeight="1">
      <c r="A124" s="25">
        <v>101</v>
      </c>
      <c r="B124" s="26" t="s">
        <v>233</v>
      </c>
      <c r="C124" s="26" t="s">
        <v>234</v>
      </c>
      <c r="D124" s="26" t="s">
        <v>25</v>
      </c>
      <c r="E124" s="27">
        <v>27.366</v>
      </c>
      <c r="F124" s="28"/>
      <c r="G124" s="28">
        <f t="shared" si="4"/>
        <v>0</v>
      </c>
      <c r="J124" s="51"/>
    </row>
    <row r="125" spans="1:10" s="6" customFormat="1" ht="24" customHeight="1" thickBot="1">
      <c r="A125" s="21">
        <v>102</v>
      </c>
      <c r="B125" s="22" t="s">
        <v>235</v>
      </c>
      <c r="C125" s="22" t="s">
        <v>236</v>
      </c>
      <c r="D125" s="22" t="s">
        <v>28</v>
      </c>
      <c r="E125" s="23">
        <v>0.45</v>
      </c>
      <c r="F125" s="24"/>
      <c r="G125" s="24">
        <f t="shared" si="4"/>
        <v>0</v>
      </c>
      <c r="J125" s="51"/>
    </row>
    <row r="126" spans="1:10" s="6" customFormat="1" ht="21" customHeight="1" thickBot="1">
      <c r="A126" s="13"/>
      <c r="B126" s="14" t="s">
        <v>237</v>
      </c>
      <c r="C126" s="14" t="s">
        <v>238</v>
      </c>
      <c r="D126" s="14"/>
      <c r="E126" s="15"/>
      <c r="F126" s="16"/>
      <c r="G126" s="38">
        <f>+G127</f>
        <v>0</v>
      </c>
      <c r="J126" s="51"/>
    </row>
    <row r="127" spans="1:10" s="6" customFormat="1" ht="24" customHeight="1" thickBot="1">
      <c r="A127" s="29">
        <v>103</v>
      </c>
      <c r="B127" s="30" t="s">
        <v>239</v>
      </c>
      <c r="C127" s="30" t="s">
        <v>240</v>
      </c>
      <c r="D127" s="30" t="s">
        <v>25</v>
      </c>
      <c r="E127" s="31">
        <v>266.18700000000001</v>
      </c>
      <c r="F127" s="32"/>
      <c r="G127" s="32">
        <f t="shared" si="4"/>
        <v>0</v>
      </c>
      <c r="J127" s="51"/>
    </row>
    <row r="128" spans="1:10" s="6" customFormat="1" ht="21" customHeight="1" thickBot="1">
      <c r="A128" s="13"/>
      <c r="B128" s="14" t="s">
        <v>241</v>
      </c>
      <c r="C128" s="14" t="s">
        <v>242</v>
      </c>
      <c r="D128" s="14"/>
      <c r="E128" s="15"/>
      <c r="F128" s="16"/>
      <c r="G128" s="38">
        <f>SUM(G129:G139)</f>
        <v>0</v>
      </c>
      <c r="J128" s="51"/>
    </row>
    <row r="129" spans="1:10" s="6" customFormat="1" ht="13.5" customHeight="1">
      <c r="A129" s="17">
        <v>104</v>
      </c>
      <c r="B129" s="18" t="s">
        <v>243</v>
      </c>
      <c r="C129" s="18" t="s">
        <v>244</v>
      </c>
      <c r="D129" s="18" t="s">
        <v>48</v>
      </c>
      <c r="E129" s="19">
        <v>2</v>
      </c>
      <c r="F129" s="20"/>
      <c r="G129" s="20">
        <f t="shared" si="4"/>
        <v>0</v>
      </c>
      <c r="J129" s="51"/>
    </row>
    <row r="130" spans="1:10" s="6" customFormat="1" ht="13.5" customHeight="1">
      <c r="A130" s="25">
        <v>105</v>
      </c>
      <c r="B130" s="26" t="s">
        <v>245</v>
      </c>
      <c r="C130" s="26" t="s">
        <v>246</v>
      </c>
      <c r="D130" s="26" t="s">
        <v>48</v>
      </c>
      <c r="E130" s="27">
        <v>2</v>
      </c>
      <c r="F130" s="28"/>
      <c r="G130" s="28">
        <f t="shared" si="4"/>
        <v>0</v>
      </c>
      <c r="J130" s="51"/>
    </row>
    <row r="131" spans="1:10" s="6" customFormat="1" ht="13.5" customHeight="1">
      <c r="A131" s="25">
        <v>106</v>
      </c>
      <c r="B131" s="26" t="s">
        <v>247</v>
      </c>
      <c r="C131" s="26" t="s">
        <v>248</v>
      </c>
      <c r="D131" s="26" t="s">
        <v>48</v>
      </c>
      <c r="E131" s="27">
        <v>1</v>
      </c>
      <c r="F131" s="28"/>
      <c r="G131" s="28">
        <f t="shared" si="4"/>
        <v>0</v>
      </c>
      <c r="J131" s="51"/>
    </row>
    <row r="132" spans="1:10" s="6" customFormat="1" ht="13.5" customHeight="1">
      <c r="A132" s="25">
        <v>107</v>
      </c>
      <c r="B132" s="26" t="s">
        <v>249</v>
      </c>
      <c r="C132" s="26" t="s">
        <v>250</v>
      </c>
      <c r="D132" s="26" t="s">
        <v>48</v>
      </c>
      <c r="E132" s="27">
        <v>1</v>
      </c>
      <c r="F132" s="28"/>
      <c r="G132" s="28">
        <f t="shared" si="4"/>
        <v>0</v>
      </c>
      <c r="J132" s="51"/>
    </row>
    <row r="133" spans="1:10" s="6" customFormat="1" ht="13.5" customHeight="1">
      <c r="A133" s="25">
        <v>108</v>
      </c>
      <c r="B133" s="26" t="s">
        <v>251</v>
      </c>
      <c r="C133" s="26" t="s">
        <v>252</v>
      </c>
      <c r="D133" s="26" t="s">
        <v>126</v>
      </c>
      <c r="E133" s="27">
        <v>4</v>
      </c>
      <c r="F133" s="28"/>
      <c r="G133" s="28">
        <f t="shared" si="4"/>
        <v>0</v>
      </c>
      <c r="J133" s="51"/>
    </row>
    <row r="134" spans="1:10" s="6" customFormat="1" ht="13.5" customHeight="1">
      <c r="A134" s="25">
        <v>109</v>
      </c>
      <c r="B134" s="26" t="s">
        <v>253</v>
      </c>
      <c r="C134" s="26" t="s">
        <v>254</v>
      </c>
      <c r="D134" s="26" t="s">
        <v>126</v>
      </c>
      <c r="E134" s="27">
        <v>4</v>
      </c>
      <c r="F134" s="28"/>
      <c r="G134" s="28">
        <f t="shared" si="4"/>
        <v>0</v>
      </c>
      <c r="J134" s="51"/>
    </row>
    <row r="135" spans="1:10" s="6" customFormat="1" ht="13.5" customHeight="1">
      <c r="A135" s="25">
        <v>110</v>
      </c>
      <c r="B135" s="26" t="s">
        <v>255</v>
      </c>
      <c r="C135" s="26" t="s">
        <v>256</v>
      </c>
      <c r="D135" s="26" t="s">
        <v>126</v>
      </c>
      <c r="E135" s="27">
        <v>13</v>
      </c>
      <c r="F135" s="28"/>
      <c r="G135" s="28">
        <f t="shared" si="4"/>
        <v>0</v>
      </c>
      <c r="J135" s="51"/>
    </row>
    <row r="136" spans="1:10" s="6" customFormat="1" ht="13.5" customHeight="1">
      <c r="A136" s="25">
        <v>111</v>
      </c>
      <c r="B136" s="26" t="s">
        <v>257</v>
      </c>
      <c r="C136" s="26" t="s">
        <v>258</v>
      </c>
      <c r="D136" s="26" t="s">
        <v>126</v>
      </c>
      <c r="E136" s="27">
        <v>13</v>
      </c>
      <c r="F136" s="28"/>
      <c r="G136" s="28">
        <f t="shared" si="4"/>
        <v>0</v>
      </c>
      <c r="J136" s="51"/>
    </row>
    <row r="137" spans="1:10" s="6" customFormat="1" ht="13.5" customHeight="1">
      <c r="A137" s="25">
        <v>112</v>
      </c>
      <c r="B137" s="26" t="s">
        <v>259</v>
      </c>
      <c r="C137" s="26" t="s">
        <v>260</v>
      </c>
      <c r="D137" s="26" t="s">
        <v>48</v>
      </c>
      <c r="E137" s="27">
        <v>6</v>
      </c>
      <c r="F137" s="28"/>
      <c r="G137" s="28">
        <f t="shared" si="4"/>
        <v>0</v>
      </c>
      <c r="J137" s="51"/>
    </row>
    <row r="138" spans="1:10" s="6" customFormat="1" ht="24" customHeight="1">
      <c r="A138" s="25">
        <v>113</v>
      </c>
      <c r="B138" s="26" t="s">
        <v>261</v>
      </c>
      <c r="C138" s="26" t="s">
        <v>262</v>
      </c>
      <c r="D138" s="26" t="s">
        <v>48</v>
      </c>
      <c r="E138" s="27">
        <v>1</v>
      </c>
      <c r="F138" s="28"/>
      <c r="G138" s="28">
        <f t="shared" si="4"/>
        <v>0</v>
      </c>
      <c r="J138" s="51"/>
    </row>
    <row r="139" spans="1:10" s="6" customFormat="1" ht="13.5" customHeight="1" thickBot="1">
      <c r="A139" s="21">
        <v>114</v>
      </c>
      <c r="B139" s="22" t="s">
        <v>263</v>
      </c>
      <c r="C139" s="22" t="s">
        <v>264</v>
      </c>
      <c r="D139" s="22" t="s">
        <v>265</v>
      </c>
      <c r="E139" s="23">
        <v>1</v>
      </c>
      <c r="F139" s="24"/>
      <c r="G139" s="24">
        <f t="shared" si="4"/>
        <v>0</v>
      </c>
      <c r="J139" s="51"/>
    </row>
    <row r="140" spans="1:10" s="6" customFormat="1" ht="21" customHeight="1">
      <c r="A140" s="33"/>
      <c r="B140" s="34"/>
      <c r="C140" s="34" t="s">
        <v>266</v>
      </c>
      <c r="D140" s="34"/>
      <c r="E140" s="35"/>
      <c r="F140" s="36"/>
      <c r="G140" s="39">
        <f>+G54+G11</f>
        <v>0</v>
      </c>
    </row>
  </sheetData>
  <autoFilter ref="A9:J140"/>
  <phoneticPr fontId="0" type="noConversion"/>
  <pageMargins left="0.39370079040527345" right="0.39370079040527345" top="0.7874015808105469" bottom="0.7874015808105469" header="0" footer="0"/>
  <pageSetup paperSize="9" fitToHeight="100" orientation="portrait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7" sqref="F17"/>
    </sheetView>
  </sheetViews>
  <sheetFormatPr defaultColWidth="10.6640625" defaultRowHeight="10.5"/>
  <cols>
    <col min="1" max="1" width="14.1640625" style="6" customWidth="1"/>
    <col min="2" max="2" width="41.6640625" style="6" customWidth="1"/>
    <col min="3" max="3" width="15.33203125" style="6" customWidth="1"/>
    <col min="4" max="4" width="17.1640625" style="6" customWidth="1"/>
    <col min="5" max="5" width="16.33203125" style="6" customWidth="1"/>
    <col min="6" max="16384" width="10.6640625" style="1"/>
  </cols>
  <sheetData>
    <row r="1" spans="1:5" s="6" customFormat="1" ht="18">
      <c r="A1" s="7" t="s">
        <v>269</v>
      </c>
      <c r="B1" s="8"/>
      <c r="C1" s="8"/>
      <c r="D1" s="8"/>
      <c r="E1" s="8"/>
    </row>
    <row r="2" spans="1:5" s="6" customFormat="1" ht="11.25">
      <c r="A2" s="9" t="s">
        <v>273</v>
      </c>
      <c r="B2" s="10"/>
      <c r="C2" s="10"/>
      <c r="D2" s="8"/>
      <c r="E2" s="8"/>
    </row>
    <row r="3" spans="1:5" s="6" customFormat="1" ht="11.25">
      <c r="A3" s="9" t="s">
        <v>1</v>
      </c>
      <c r="B3" s="10"/>
      <c r="C3" s="10" t="s">
        <v>4</v>
      </c>
      <c r="D3" s="8"/>
      <c r="E3" s="8"/>
    </row>
    <row r="4" spans="1:5" s="6" customFormat="1" ht="11.25">
      <c r="A4" s="9"/>
      <c r="B4" s="9"/>
      <c r="C4" s="10" t="s">
        <v>5</v>
      </c>
      <c r="D4" s="8"/>
      <c r="E4" s="8"/>
    </row>
    <row r="5" spans="1:5" s="6" customFormat="1" ht="11.25">
      <c r="A5" s="10" t="s">
        <v>2</v>
      </c>
      <c r="B5" s="10"/>
      <c r="C5" s="10" t="s">
        <v>268</v>
      </c>
      <c r="D5" s="8"/>
      <c r="E5" s="8"/>
    </row>
    <row r="6" spans="1:5" s="6" customFormat="1" ht="11.25" thickBot="1">
      <c r="A6" s="8"/>
      <c r="B6" s="8"/>
      <c r="C6" s="8"/>
      <c r="D6" s="8"/>
      <c r="E6" s="8"/>
    </row>
    <row r="7" spans="1:5" s="6" customFormat="1" ht="22.5" customHeight="1" thickBot="1">
      <c r="A7" s="40" t="s">
        <v>270</v>
      </c>
      <c r="B7" s="40" t="s">
        <v>8</v>
      </c>
      <c r="C7" s="40" t="s">
        <v>271</v>
      </c>
      <c r="D7" s="40" t="s">
        <v>272</v>
      </c>
      <c r="E7" s="40" t="s">
        <v>12</v>
      </c>
    </row>
    <row r="8" spans="1:5" s="6" customFormat="1" ht="12" thickBot="1">
      <c r="A8" s="40" t="s">
        <v>13</v>
      </c>
      <c r="B8" s="40" t="s">
        <v>14</v>
      </c>
      <c r="C8" s="40" t="s">
        <v>15</v>
      </c>
      <c r="D8" s="40" t="s">
        <v>16</v>
      </c>
      <c r="E8" s="40" t="s">
        <v>17</v>
      </c>
    </row>
    <row r="9" spans="1:5" s="6" customFormat="1">
      <c r="A9" s="12"/>
      <c r="B9" s="12"/>
      <c r="C9" s="12"/>
      <c r="D9" s="12"/>
      <c r="E9" s="12"/>
    </row>
    <row r="10" spans="1:5" s="6" customFormat="1" ht="15">
      <c r="A10" s="41" t="s">
        <v>20</v>
      </c>
      <c r="B10" s="41" t="s">
        <v>21</v>
      </c>
      <c r="C10" s="42"/>
      <c r="D10" s="42"/>
      <c r="E10" s="42">
        <f>+E11+E12+E13+E14</f>
        <v>0</v>
      </c>
    </row>
    <row r="11" spans="1:5" s="6" customFormat="1" ht="12.75">
      <c r="A11" s="43" t="s">
        <v>15</v>
      </c>
      <c r="B11" s="43" t="s">
        <v>22</v>
      </c>
      <c r="C11" s="44"/>
      <c r="D11" s="44"/>
      <c r="E11" s="45">
        <f>+'3. Rozpočet - standard na výšku'!G12</f>
        <v>0</v>
      </c>
    </row>
    <row r="12" spans="1:5" s="6" customFormat="1" ht="25.5">
      <c r="A12" s="43" t="s">
        <v>18</v>
      </c>
      <c r="B12" s="43" t="s">
        <v>35</v>
      </c>
      <c r="C12" s="44"/>
      <c r="D12" s="44"/>
      <c r="E12" s="45">
        <f>+'3. Rozpočet - standard na výšku'!G19</f>
        <v>0</v>
      </c>
    </row>
    <row r="13" spans="1:5" s="6" customFormat="1" ht="12.75">
      <c r="A13" s="43" t="s">
        <v>57</v>
      </c>
      <c r="B13" s="43" t="s">
        <v>58</v>
      </c>
      <c r="C13" s="44"/>
      <c r="D13" s="44"/>
      <c r="E13" s="45">
        <f>+'3. Rozpočet - standard na výšku'!G34</f>
        <v>0</v>
      </c>
    </row>
    <row r="14" spans="1:5" s="6" customFormat="1" ht="12">
      <c r="A14" s="46" t="s">
        <v>92</v>
      </c>
      <c r="B14" s="46" t="s">
        <v>93</v>
      </c>
      <c r="C14" s="47"/>
      <c r="D14" s="47"/>
      <c r="E14" s="48">
        <f>+'3. Rozpočet - standard na výšku'!G52</f>
        <v>0</v>
      </c>
    </row>
    <row r="15" spans="1:5" s="6" customFormat="1" ht="15">
      <c r="A15" s="41" t="s">
        <v>96</v>
      </c>
      <c r="B15" s="41" t="s">
        <v>97</v>
      </c>
      <c r="C15" s="42"/>
      <c r="D15" s="42"/>
      <c r="E15" s="42">
        <f>+E16+E17+E18+E19+E20+E21+E22+E23+E24</f>
        <v>0</v>
      </c>
    </row>
    <row r="16" spans="1:5" s="6" customFormat="1" ht="12.75">
      <c r="A16" s="43" t="s">
        <v>98</v>
      </c>
      <c r="B16" s="43" t="s">
        <v>99</v>
      </c>
      <c r="C16" s="44"/>
      <c r="D16" s="44"/>
      <c r="E16" s="49">
        <f>+'3. Rozpočet - standard na výšku'!G55</f>
        <v>0</v>
      </c>
    </row>
    <row r="17" spans="1:5" s="6" customFormat="1" ht="25.5">
      <c r="A17" s="43" t="s">
        <v>110</v>
      </c>
      <c r="B17" s="43" t="s">
        <v>111</v>
      </c>
      <c r="C17" s="44"/>
      <c r="D17" s="44"/>
      <c r="E17" s="49">
        <f>+'3. Rozpočet - standard na výšku'!G61</f>
        <v>0</v>
      </c>
    </row>
    <row r="18" spans="1:5" s="6" customFormat="1" ht="12.75">
      <c r="A18" s="43" t="s">
        <v>129</v>
      </c>
      <c r="B18" s="43" t="s">
        <v>130</v>
      </c>
      <c r="C18" s="44"/>
      <c r="D18" s="44"/>
      <c r="E18" s="49">
        <f>+'3. Rozpočet - standard na výšku'!G70</f>
        <v>0</v>
      </c>
    </row>
    <row r="19" spans="1:5" s="6" customFormat="1" ht="12.75">
      <c r="A19" s="43" t="s">
        <v>175</v>
      </c>
      <c r="B19" s="43" t="s">
        <v>176</v>
      </c>
      <c r="C19" s="44"/>
      <c r="D19" s="44"/>
      <c r="E19" s="49">
        <f>+'3. Rozpočet - standard na výšku'!G95</f>
        <v>0</v>
      </c>
    </row>
    <row r="20" spans="1:5" s="6" customFormat="1" ht="12.75">
      <c r="A20" s="43" t="s">
        <v>191</v>
      </c>
      <c r="B20" s="43" t="s">
        <v>192</v>
      </c>
      <c r="C20" s="44"/>
      <c r="D20" s="44"/>
      <c r="E20" s="49">
        <f>+'3. Rozpočet - standard na výšku'!G103</f>
        <v>0</v>
      </c>
    </row>
    <row r="21" spans="1:5" s="6" customFormat="1" ht="12.75">
      <c r="A21" s="43" t="s">
        <v>207</v>
      </c>
      <c r="B21" s="43" t="s">
        <v>208</v>
      </c>
      <c r="C21" s="44"/>
      <c r="D21" s="44"/>
      <c r="E21" s="49">
        <f>+'3. Rozpočet - standard na výšku'!G111</f>
        <v>0</v>
      </c>
    </row>
    <row r="22" spans="1:5" s="6" customFormat="1" ht="25.5">
      <c r="A22" s="43" t="s">
        <v>223</v>
      </c>
      <c r="B22" s="43" t="s">
        <v>224</v>
      </c>
      <c r="C22" s="44"/>
      <c r="D22" s="44"/>
      <c r="E22" s="49">
        <f>+'3. Rozpočet - standard na výšku'!G119</f>
        <v>0</v>
      </c>
    </row>
    <row r="23" spans="1:5" s="6" customFormat="1" ht="12.75">
      <c r="A23" s="43" t="s">
        <v>237</v>
      </c>
      <c r="B23" s="43" t="s">
        <v>238</v>
      </c>
      <c r="C23" s="44"/>
      <c r="D23" s="44"/>
      <c r="E23" s="49">
        <f>+'3. Rozpočet - standard na výšku'!G126</f>
        <v>0</v>
      </c>
    </row>
    <row r="24" spans="1:5" s="6" customFormat="1" ht="12.75">
      <c r="A24" s="43" t="s">
        <v>241</v>
      </c>
      <c r="B24" s="43" t="s">
        <v>242</v>
      </c>
      <c r="C24" s="44"/>
      <c r="D24" s="44"/>
      <c r="E24" s="49">
        <f>+'3. Rozpočet - standard na výšku'!G128</f>
        <v>0</v>
      </c>
    </row>
    <row r="25" spans="1:5" s="6" customFormat="1" ht="11.25">
      <c r="A25" s="34"/>
      <c r="B25" s="34" t="s">
        <v>266</v>
      </c>
      <c r="C25" s="36"/>
      <c r="D25" s="36"/>
      <c r="E25" s="39">
        <f>+E10+E15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3. Rozpočet - standard na výšku</vt:lpstr>
      <vt:lpstr>Rekapitulace</vt:lpstr>
      <vt:lpstr>'3. Rozpočet - standard na výšku'!Názvy_tisku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 Jiří (KH)</dc:creator>
  <cp:lastModifiedBy>RuzickovaE</cp:lastModifiedBy>
  <cp:lastPrinted>2012-12-17T13:35:35Z</cp:lastPrinted>
  <dcterms:created xsi:type="dcterms:W3CDTF">2013-03-01T13:35:02Z</dcterms:created>
  <dcterms:modified xsi:type="dcterms:W3CDTF">2013-04-16T05:58:03Z</dcterms:modified>
</cp:coreProperties>
</file>