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</sheets>
  <definedNames>
    <definedName name="_xlnm.Print_Area" localSheetId="9">'Strana10'!$A$1:$A$39</definedName>
    <definedName name="_xlnm.Print_Area" localSheetId="10">'Strana11'!$A$3:$A$72</definedName>
    <definedName name="_xlnm.Print_Area" localSheetId="11">'Strana12'!$A$1:$A$59</definedName>
  </definedNames>
  <calcPr fullCalcOnLoad="1"/>
</workbook>
</file>

<file path=xl/sharedStrings.xml><?xml version="1.0" encoding="utf-8"?>
<sst xmlns="http://schemas.openxmlformats.org/spreadsheetml/2006/main" count="921" uniqueCount="756">
  <si>
    <t>V (MPSV) 20-01</t>
  </si>
  <si>
    <t>Ministerstvo práce a sociálních věcí</t>
  </si>
  <si>
    <t>Na Poříčním právu 1/376, 128 01 Praha 2</t>
  </si>
  <si>
    <t>Schváleno ČSÚ pro MPSV</t>
  </si>
  <si>
    <t>ČV 118/16 ze dne 18. 10. 2016</t>
  </si>
  <si>
    <r>
      <rPr>
        <sz val="10"/>
        <color indexed="8"/>
        <rFont val="Arial CE"/>
        <family val="0"/>
      </rPr>
      <t xml:space="preserve">Kraje a obce vyplněný výkaz doručí </t>
    </r>
    <r>
      <rPr>
        <b/>
        <sz val="9"/>
        <color indexed="8"/>
        <rFont val="Times New Roman"/>
        <family val="0"/>
      </rPr>
      <t>do 15. 2. 2018</t>
    </r>
    <r>
      <rPr>
        <sz val="9"/>
        <color indexed="8"/>
        <rFont val="Times New Roman"/>
        <family val="0"/>
      </rPr>
      <t xml:space="preserve">           </t>
    </r>
  </si>
  <si>
    <t xml:space="preserve">v rámci Programu statistických </t>
  </si>
  <si>
    <t>v elektronické podobě na MPSV - odboru finančního řízení a evaluací.</t>
  </si>
  <si>
    <t>zjišťování na rok 2017</t>
  </si>
  <si>
    <t>Kontaktní osoba: Ing. Zuzana Nová,</t>
  </si>
  <si>
    <t>e-mail: zuzana.nova@mpsv.cz,tel.: 221 922 553.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</si>
  <si>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</si>
  <si>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</si>
  <si>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</si>
  <si>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</si>
  <si>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</si>
  <si>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</si>
  <si>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</si>
  <si>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</si>
  <si>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</si>
  <si>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</si>
  <si>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</si>
  <si>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</si>
  <si>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</si>
  <si>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</si>
  <si>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2/14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</si>
  <si>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</si>
  <si>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</si>
  <si>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</si>
  <si>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</si>
  <si>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ke konci roku</t>
  </si>
  <si>
    <t>a</t>
  </si>
  <si>
    <t>b</t>
  </si>
  <si>
    <t>Popis chyby</t>
  </si>
  <si>
    <t>Rejstřík Om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</si>
  <si>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</si>
  <si>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</si>
  <si>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</si>
  <si>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</si>
  <si>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</si>
  <si>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</si>
  <si>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</si>
  <si>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</si>
  <si>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</si>
  <si>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</si>
  <si>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</si>
  <si>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</si>
  <si>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</si>
  <si>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</si>
  <si>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</si>
  <si>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</si>
  <si>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</si>
  <si>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</si>
  <si>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</si>
  <si>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</si>
  <si>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</si>
  <si>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</si>
  <si>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</si>
  <si>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</si>
  <si>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</si>
  <si>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</si>
  <si>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</si>
  <si>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</si>
  <si>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</si>
  <si>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</si>
  <si>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</si>
  <si>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do 15 let</t>
  </si>
  <si>
    <t>z toho dívek</t>
  </si>
  <si>
    <t>mladiství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</si>
  <si>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</si>
  <si>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</si>
  <si>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</si>
  <si>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4.</t>
  </si>
  <si>
    <t>IV. Klienti řešení kurátorem pro děti a mládež</t>
  </si>
  <si>
    <t>Trestná činnost</t>
  </si>
  <si>
    <t>Řádek 81: Součet sl. 2 a 4 musí být roven sl. 1.</t>
  </si>
  <si>
    <t>Přestupky</t>
  </si>
  <si>
    <t>x</t>
  </si>
  <si>
    <t>Řádek 82: Sloupec 4 musí být roven sloupci 1.</t>
  </si>
  <si>
    <t>Výchovné problémy</t>
  </si>
  <si>
    <t>Řádek 83: Součet sl. 2 a 4 musí být roven sl. 1.</t>
  </si>
  <si>
    <t>Uložená trestní opatření</t>
  </si>
  <si>
    <t>Řádek 84: Sloupec 4 musí být roven sloupci 1.</t>
  </si>
  <si>
    <t>Uložená výchovná opatření mladistvým</t>
  </si>
  <si>
    <t>84a</t>
  </si>
  <si>
    <t>Řádek 84a: Sloupec 4 musí být roven sloupci 1.</t>
  </si>
  <si>
    <t>Mladiství ve výkonu vazby nebo ve výkonu odnětí svobody</t>
  </si>
  <si>
    <t>84b</t>
  </si>
  <si>
    <t>Řádek 84b: Sloupec 4 musí být roven sloupci 1.</t>
  </si>
  <si>
    <t>Opatření uložená dětem mladším 15 let</t>
  </si>
  <si>
    <t>Řádek 85: Sloupec 2 musí být roven sloupci 1.</t>
  </si>
  <si>
    <t>Vaše poznámky a připomínky:</t>
  </si>
  <si>
    <t>V (MPSV) 20-01    str. 3/14</t>
  </si>
  <si>
    <t>V. Náhradní péče</t>
  </si>
  <si>
    <t>A. Pěstounská péče, osobní péče poručníka, péče jiné osoby</t>
  </si>
  <si>
    <t>Počet dětí           k 31. 12.</t>
  </si>
  <si>
    <t>z toho se zdravotním postižením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</si>
  <si>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</si>
  <si>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</si>
  <si>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</si>
  <si>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jiným způsobem</t>
  </si>
  <si>
    <t>celkem</t>
  </si>
  <si>
    <t>k rodičům</t>
  </si>
  <si>
    <t>do jiné formy náhradní rodinné péče</t>
  </si>
  <si>
    <t>do osvojení</t>
  </si>
  <si>
    <t>do ústavního zařízení nebo       do ZDVOP</t>
  </si>
  <si>
    <t xml:space="preserve">Pěstounská péče </t>
  </si>
  <si>
    <t>89a</t>
  </si>
  <si>
    <t>Řádek 89a: Součet sloupců 3,4,5,6,7,8 se musí rovnat sloupci 9.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</si>
  <si>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</si>
  <si>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</si>
  <si>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3,4,5,6,7,8 se musí rovnat sloupci 9.</t>
  </si>
  <si>
    <t>Poručenství s osobní péčí poručníka</t>
  </si>
  <si>
    <t>89c</t>
  </si>
  <si>
    <t>Řádek 89c: Součet sloupců 3,4,5,6,7,8 se musí rovnat sloupci 9.</t>
  </si>
  <si>
    <t>Svěření dítěte do péče jiné osoby</t>
  </si>
  <si>
    <t>89d</t>
  </si>
  <si>
    <t>Řádek 89d: Součet sloupců 3,4,5,6,7,8 se musí rovnat sloupci 9.</t>
  </si>
  <si>
    <t>B. Počet osob vykonávajících náhradní rodinnou péči</t>
  </si>
  <si>
    <t>Počet osob, které mají svěřeno alespoň jedno dítě do náhradní rodinné péče</t>
  </si>
  <si>
    <t>Vztah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</si>
  <si>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</si>
  <si>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</si>
  <si>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</si>
  <si>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</si>
  <si>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</si>
  <si>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cizí</t>
  </si>
  <si>
    <t>Pěstounská péče</t>
  </si>
  <si>
    <t>Řádek 90: Součet sloupců 4,5,6 se musí rovnat sloupci 3.</t>
  </si>
  <si>
    <t>Pěstounská péče                         na přechodnou dobu</t>
  </si>
  <si>
    <t>90a</t>
  </si>
  <si>
    <t>Řádek 90a: Součet sloupců 4,5,6 se musí rovnat sloupci 3.</t>
  </si>
  <si>
    <t>90b</t>
  </si>
  <si>
    <t>Řádek 90b: Součet sloupců 4,5,6 se musí rovnat sloupci 3.</t>
  </si>
  <si>
    <t>Péče jiné osoby</t>
  </si>
  <si>
    <t>90c</t>
  </si>
  <si>
    <t>Řádek 90c: Součet sloupců 4,5,6 se musí rovnat sloupci 3.</t>
  </si>
  <si>
    <t>C. Žadatelé o zprostředkování náhradní rodinné péče</t>
  </si>
  <si>
    <t>Počet podaných žádostí o zprostředkování náhradní rodinné péče</t>
  </si>
  <si>
    <t>nevyřízených       k 1. 1.</t>
  </si>
  <si>
    <t>podaných za sledovaný rok</t>
  </si>
  <si>
    <t>nevyřízených k 31. 12.</t>
  </si>
  <si>
    <t>Žadatelé o osvojení</t>
  </si>
  <si>
    <t xml:space="preserve">   z toho cizinec s hlášeným pobytem                          na území ČR</t>
  </si>
  <si>
    <t>91a</t>
  </si>
  <si>
    <t>Žadatelé o pěstounskou péči</t>
  </si>
  <si>
    <t>Sloupec 1: řádek 93 se rovná součtu řádků 91, 92 a 92a (vyjma ř. 91a)</t>
  </si>
  <si>
    <t>Žadatelé o zařazení do evidence osob, které mohou vykonávat pěstounskou péči na přechodnou dobu</t>
  </si>
  <si>
    <t>92a</t>
  </si>
  <si>
    <t>Sloupec 2: řádek 93 se rovná součtu řádků 91, 92 a 92a (vyjma ř. 91a)</t>
  </si>
  <si>
    <t>Sloupec 3: řádek 93 se rovná součtu řádků 91, 92 a 92a (vyjma ř. 91a)</t>
  </si>
  <si>
    <t xml:space="preserve">D. Počet pěstounských rodin </t>
  </si>
  <si>
    <t>Počet dětí svěřených do pěstounské péče v rodině</t>
  </si>
  <si>
    <t>7 a více</t>
  </si>
  <si>
    <t>Počet osob, s nimiž byla sjednána dohoda o výkonu pěstounské péče</t>
  </si>
  <si>
    <t>93a</t>
  </si>
  <si>
    <t>Řádek 97: Součet sloupců 1,2,3,4, se musí rovnat sloupci 5.</t>
  </si>
  <si>
    <t xml:space="preserve">Počet osob,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</si>
  <si>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</si>
  <si>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Řádek 98: Součet sloupců 1,2,3,4, se musí rovnat sloupci 5.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</si>
  <si>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</si>
  <si>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</si>
  <si>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Řádek 99: Součet sloupců 1,2,3,4, se musí rovnat sloupci 5.</t>
  </si>
  <si>
    <t>E.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</si>
  <si>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</si>
  <si>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</si>
  <si>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</si>
  <si>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</si>
  <si>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do péče příbuzných nebo jiných osob blízkých</t>
  </si>
  <si>
    <t>umístění dítěte                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</si>
  <si>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</si>
  <si>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</si>
  <si>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</si>
  <si>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</si>
  <si>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</si>
  <si>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</si>
  <si>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</si>
  <si>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</si>
  <si>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</si>
  <si>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žádosti zákonného zástupce, žádosti dítěte, žádosti OSPOD se souhlasem rodiče</t>
  </si>
  <si>
    <t>96b</t>
  </si>
  <si>
    <t>V (MPSV) 20-01    str. 4/14</t>
  </si>
  <si>
    <t>E. Děti odebrané z péče rodičů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</si>
  <si>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</si>
  <si>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</si>
  <si>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</si>
  <si>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</si>
  <si>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</si>
  <si>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</si>
  <si>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</si>
  <si>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</si>
  <si>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 xml:space="preserve">E. Děti odebrané z péče rodičů - pokračování </t>
  </si>
  <si>
    <t>Důvod odebrání dítěte z péče rodičů</t>
  </si>
  <si>
    <t>Týrání dítěte</t>
  </si>
  <si>
    <t>Zneužívání dítěte</t>
  </si>
  <si>
    <t>Zanedbávání výchovy dítěte</t>
  </si>
  <si>
    <t>Výchovné problémy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</si>
  <si>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</si>
  <si>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</si>
  <si>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</si>
  <si>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</si>
  <si>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</si>
  <si>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</si>
  <si>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</si>
  <si>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</si>
  <si>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Sloupec 5: řádky 99a a 99b se musí rovnat řádku 99c</t>
  </si>
  <si>
    <t>VII. A Evidenční údaje</t>
  </si>
  <si>
    <t>Počet případů                                                                                        ve sledovaném roce</t>
  </si>
  <si>
    <t>z toho soudem vyhověno</t>
  </si>
  <si>
    <t>z toho soudem zamítnuto</t>
  </si>
  <si>
    <t>z toho soudem nerozhodnuto</t>
  </si>
  <si>
    <t>Podané návrhy (podněty)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</si>
  <si>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</si>
  <si>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</si>
  <si>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</si>
  <si>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</si>
  <si>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</si>
  <si>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</si>
  <si>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uložení výchovného opatření podle § 13 zákona                                                                  č. 359/1999 Sb. (dále jen ZSPOD)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</si>
  <si>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</si>
  <si>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</si>
  <si>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</si>
  <si>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</si>
  <si>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</si>
  <si>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</si>
  <si>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</si>
  <si>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</si>
  <si>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</si>
  <si>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</si>
  <si>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</si>
  <si>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</si>
  <si>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</si>
  <si>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určení rodičovství</t>
  </si>
  <si>
    <t>106i</t>
  </si>
  <si>
    <t>popření otcovství</t>
  </si>
  <si>
    <t>106j</t>
  </si>
  <si>
    <t>pozastavení výkonu povinnosti a práva péče o dítě u nezletilého rodiče</t>
  </si>
  <si>
    <t>106k</t>
  </si>
  <si>
    <t>zachování povinnosti a práva péče o dítě a styku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</si>
  <si>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</si>
  <si>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</si>
  <si>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</si>
  <si>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</si>
  <si>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</si>
  <si>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</si>
  <si>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</si>
  <si>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</si>
  <si>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</si>
  <si>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</si>
  <si>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</si>
  <si>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</si>
  <si>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</si>
  <si>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Orgán sociálně-právní ochrany jmenován opatrovníkem podle § 45 odst.2 TŘ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</si>
  <si>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</si>
  <si>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</si>
  <si>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</si>
  <si>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</si>
  <si>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</si>
  <si>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</si>
  <si>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dětí odložených do babyboxu</t>
  </si>
  <si>
    <t xml:space="preserve">VII. B Rozhodovací činnost obecního úřadu </t>
  </si>
  <si>
    <t>V (MPSV) 20-01    str. 5/14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</si>
  <si>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</si>
  <si>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</si>
  <si>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</si>
  <si>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</si>
  <si>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</si>
  <si>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</si>
  <si>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</si>
  <si>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</si>
  <si>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</si>
  <si>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</si>
  <si>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</si>
  <si>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</si>
  <si>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</si>
  <si>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</si>
  <si>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</si>
  <si>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</si>
  <si>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</si>
  <si>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</si>
  <si>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</si>
  <si>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</si>
  <si>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</si>
  <si>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</si>
  <si>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</si>
  <si>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</si>
  <si>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</si>
  <si>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</si>
  <si>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</si>
  <si>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</si>
  <si>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</si>
  <si>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</si>
  <si>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</si>
  <si>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</si>
  <si>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</si>
  <si>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</si>
  <si>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</si>
  <si>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</si>
  <si>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</si>
  <si>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</si>
  <si>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</si>
  <si>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</si>
  <si>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6/14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</si>
  <si>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</si>
  <si>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</si>
  <si>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</si>
  <si>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</si>
  <si>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</si>
  <si>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</si>
  <si>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</si>
  <si>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</si>
  <si>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</si>
  <si>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</si>
  <si>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</si>
  <si>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</si>
  <si>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</si>
  <si>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</si>
  <si>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</si>
  <si>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</si>
  <si>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</si>
  <si>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</si>
  <si>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</si>
  <si>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</si>
  <si>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</si>
  <si>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</si>
  <si>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</si>
  <si>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</si>
  <si>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</si>
  <si>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</si>
  <si>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</si>
  <si>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</si>
  <si>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</si>
  <si>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</si>
  <si>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</si>
  <si>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</si>
  <si>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</si>
  <si>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</si>
  <si>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</si>
  <si>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</si>
  <si>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</si>
  <si>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139, 144  a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</si>
  <si>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</si>
  <si>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</si>
  <si>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</si>
  <si>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</si>
  <si>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</si>
  <si>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</si>
  <si>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</si>
  <si>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</si>
  <si>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</si>
  <si>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</si>
  <si>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</si>
  <si>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</si>
  <si>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</si>
  <si>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</si>
  <si>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</si>
  <si>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umístění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</si>
  <si>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</si>
  <si>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</si>
  <si>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</si>
  <si>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</si>
  <si>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</si>
  <si>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</si>
  <si>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</si>
  <si>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</si>
  <si>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</si>
  <si>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</si>
  <si>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</si>
  <si>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</si>
  <si>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</si>
  <si>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7/14</t>
  </si>
  <si>
    <t>X. Přestupky a jiné správní delikty</t>
  </si>
  <si>
    <t>Pachatel přestupku nebo jiného správního deliktu</t>
  </si>
  <si>
    <t>rodič</t>
  </si>
  <si>
    <t>člen rodiny</t>
  </si>
  <si>
    <t>jiná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</si>
  <si>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</si>
  <si>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</si>
  <si>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</si>
  <si>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</si>
  <si>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</si>
  <si>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a</t>
  </si>
  <si>
    <t>Přestupek podle § 59 odst. 1 písm. d) ZSPOD a jiný správní delikt podle § 59f odst. 1 písm. b) ZSPOD</t>
  </si>
  <si>
    <t>Řádek 172: Součet sloupců 2 až 6 se musí rovnat sloupci 1.</t>
  </si>
  <si>
    <t>Přestupek podle § 59 odst. 1 písm. e) ZSPOD</t>
  </si>
  <si>
    <t>Řádek 173: Součet sloupců 2 až 4 se musí rovnat sloupci 1.</t>
  </si>
  <si>
    <t>Přestupek podle § 59 odst. 1 písm. f) ZSPOD</t>
  </si>
  <si>
    <t>Řádek 174: Součet sloupců 2 až 4 se musí rovnat sloupci 1.</t>
  </si>
  <si>
    <t>Přestupek podle § 59 odst. 1 písm. g) ZSPOD</t>
  </si>
  <si>
    <t>Řádek 175: Součet sloupců 2 až 4 se musí rovnat sloupci 1.</t>
  </si>
  <si>
    <t>Přestupek podle § 59 odst. 1 písm. h) ZSPOD</t>
  </si>
  <si>
    <t>Řádek 176: Součet sloupců 2 až 4 se musí rovnat sloupci 1.</t>
  </si>
  <si>
    <t>Přestupek podle § 59 odst. 1 písm. i) ZSPOD</t>
  </si>
  <si>
    <t>176a</t>
  </si>
  <si>
    <t>Řádek 176a: Součet sloupců 2 až 4 se musí rovnat sloupci 1.</t>
  </si>
  <si>
    <t>Přestupek podle § 59 odst. 1 písm. j) ZSPOD</t>
  </si>
  <si>
    <t>176b</t>
  </si>
  <si>
    <t>Řádek 176b: Součet sloupců 2 až 4 se musí rovnat sloupci 1.</t>
  </si>
  <si>
    <t>Přestupek podle § 59a odst. 1 písm. a) ZSPOD</t>
  </si>
  <si>
    <t>176c</t>
  </si>
  <si>
    <t>Řádek 176c: Součet sloupců 2 až 4 se musí rovnat sloupci 1.</t>
  </si>
  <si>
    <t>Přestupek podle § 59a odst. 1 písm. b) ZSPOD</t>
  </si>
  <si>
    <t>176d</t>
  </si>
  <si>
    <t>Řádek 176d: Součet sloupců 2 až 4 se musí rovnat sloupci 1.</t>
  </si>
  <si>
    <t>Přestupek podle § 59a odst. 1 písm. c) ZSPOD</t>
  </si>
  <si>
    <t>176e</t>
  </si>
  <si>
    <t>Řádek 176e: Součet sloupců 2 až 4 se musí rovnat sloupci 1.</t>
  </si>
  <si>
    <t>Přestupek podle § 59b odst. 1 písm. a) ZSPOD a jiný správní delikt podle § 59g odst. 1 písm. a) ZSPOD</t>
  </si>
  <si>
    <t>176f</t>
  </si>
  <si>
    <t>Řádek 176f: Součet sloupců 4 až 6 se musí rovnat sloupci 1.</t>
  </si>
  <si>
    <t>Přestupek podle § 59b odst. 1 písm. b) ZSPOD a jiný správní delikt podle § 59g odst. 1 písm. b) ZSPOD</t>
  </si>
  <si>
    <t>176g</t>
  </si>
  <si>
    <t>Řádek 176g: Součet sloupců 4 až 6 se musí rovnat sloupci 1.</t>
  </si>
  <si>
    <t>Přestupek podle § 59b odst. 1 písm. c) ZSPOD a jiný správní delikt podle § 59g odst. 1 písm. c) ZSPOD</t>
  </si>
  <si>
    <t>176h</t>
  </si>
  <si>
    <t>Řádek 176h: Součet sloupců 4 až 6 se musí rovnat sloupci 1.</t>
  </si>
  <si>
    <t>Přestupek podle § 59c odst. 1 ZSPOD a jiný správní delikt podle § 59h odst. 1ZSPOD</t>
  </si>
  <si>
    <t>176i</t>
  </si>
  <si>
    <t>Řádek 176i: Součet sloupců 4 až 6 se musí rovnat sloupci 1.</t>
  </si>
  <si>
    <t>Přestupek podle § 59d odst. 1 ZSPOD a jiný správní delikt podle § 59i odst. 1 ZSPOD</t>
  </si>
  <si>
    <t>176j</t>
  </si>
  <si>
    <t>Řádek 176j: Součet sloupců 4 až 6 se musí rovnat sloupci 1.</t>
  </si>
  <si>
    <t>Přestupek podle § 59e odst. 1 ZSPOD a jiný správní delikt podle § 59k odst. 1</t>
  </si>
  <si>
    <t>176k</t>
  </si>
  <si>
    <t>Řádek 176k: Součet sloupců 2 až 6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</si>
  <si>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</si>
  <si>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</si>
  <si>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z toho kurátoři pro děti a mládež</t>
  </si>
  <si>
    <t>z toho zaměstnanci vykonávající agendu dohod o výkonu pěstounské péče</t>
  </si>
  <si>
    <t>Počet zaměstnanců celkem</t>
  </si>
  <si>
    <t>Přepočtené úvazky zaměstnanců OSPOD</t>
  </si>
  <si>
    <t>181a</t>
  </si>
  <si>
    <t>V (MPSV) 20-01    str. 8/14</t>
  </si>
  <si>
    <t>Metodické vysvětlivky k výkazu V (MSPV) 20-01</t>
  </si>
  <si>
    <t xml:space="preserve">ř. 71 sl. 1 - uvede se celkový počet neuzavřených spisů Om, které orgán sociálně-právní  </t>
  </si>
  <si>
    <t xml:space="preserve">                  ochrany (dále jen "OSPOD")  evidoval v rejstříku Om k 31. 12. předchozího roku</t>
  </si>
  <si>
    <t xml:space="preserve">        sl. 2 - uvede se počet nových případů, které zapsal OSPOD do rejstříku Om</t>
  </si>
  <si>
    <t xml:space="preserve">                   ve sledovaném roce</t>
  </si>
  <si>
    <t xml:space="preserve">        sl. 3 - uvede se celkový počet spisů Om, které OSPOD evidoval v rejstříku Om </t>
  </si>
  <si>
    <t xml:space="preserve">                  k 31. 12. sledovaného roku ( stav k 31.12. předchozího roku plus rejstřík Om</t>
  </si>
  <si>
    <t xml:space="preserve">                  sledovaného roku (nové případy) mínus vyřazené spisy v průběhu roku )</t>
  </si>
  <si>
    <t xml:space="preserve">ř. 72 sl. 1 - uvede se počet případů, u kterých byl OSPOD dožádán k vyřízení   </t>
  </si>
  <si>
    <t xml:space="preserve">                  v předchozím roce a dožádání nebylo k 1.1. sledovaného roku uzavřeno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</si>
  <si>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</si>
  <si>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</si>
  <si>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         do rejstříku Nom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</si>
  <si>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</si>
  <si>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</si>
  <si>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 xml:space="preserve">                  OSPOD řešil ve sledovaném roce)</t>
  </si>
  <si>
    <t xml:space="preserve"> ř. 72 - součet sl. 1 a 2 musí být roven sl. 3</t>
  </si>
  <si>
    <t>II.  Umísťování dětí do náhradní rodinné péče a rozhodování o poručenství dětí</t>
  </si>
  <si>
    <t xml:space="preserve">ř. 73 sl. 1  - uvede se počet dětí, které byly rozhodnutím soudu podle § 823 a § 826 </t>
  </si>
  <si>
    <t xml:space="preserve">                   zákona č. 89/2012 Sb., občanský zákoník (dále jen "NOZ") předány do péče </t>
  </si>
  <si>
    <t xml:space="preserve">                   budoucího osvojitele nebo svěřeny do péče před osvojením</t>
  </si>
  <si>
    <t xml:space="preserve">ř. 73a sl.1  - uvede se počet nezletilých dětí, u kterých soud pravomocně rozhodl ve sledovaném </t>
  </si>
  <si>
    <t xml:space="preserve">                    roce o osvojení  </t>
  </si>
  <si>
    <t xml:space="preserve">ř. 74  sl. 1 - uvede se počet dětí, které byly soudem svěřeny do péče jiné osoby podle § 953 </t>
  </si>
  <si>
    <t xml:space="preserve">                   a násl. NOZ</t>
  </si>
  <si>
    <t xml:space="preserve">ř. 75 sl. 1 -  uvede se počet dětí, které byly soudem svěřeny do předpěstounské péče podle         </t>
  </si>
  <si>
    <t xml:space="preserve">                   § 963 NOZ             </t>
  </si>
  <si>
    <t xml:space="preserve">ř. 76 sl. 1 -  uvede se počet dětí, u kterých soud pravomocně rozhodl ve sledovaném roce </t>
  </si>
  <si>
    <t xml:space="preserve">                   o svěření  do pěstounské péče podle § 958 a násl. NOZ</t>
  </si>
  <si>
    <t xml:space="preserve">ř. 77  sl. 1 - uvede se počet dětí, které byly soudem svěřeny do pěstounské péče na přechodnou </t>
  </si>
  <si>
    <t xml:space="preserve">                   dobu podle § 27a odst. 7 zákona č. 359/1999 Sb., o sociálně-právní ochraně dětí, </t>
  </si>
  <si>
    <t xml:space="preserve">                   ve znění pozdějších předpisů (dále jen "zákon č. 359/1999 Sb.").</t>
  </si>
  <si>
    <t>ř. 78  sl. 1 - uvede se počet dětí, kterým byl ve sledovaném roce jmenován rozhodnutím soudu</t>
  </si>
  <si>
    <t xml:space="preserve">                   poručník podle § 928 a násl. NOZ, který vykonává osobní péči o poručence</t>
  </si>
  <si>
    <t>ř. 73 až ř. 78  sl. 4 až 7 - uvedou se počty dětí podle rozdělení do stanovených věkových kategorií</t>
  </si>
  <si>
    <t>ř. 73 až ř. 78 - sl. 2 uvede se počet dětí, které byly ve sledovaném roce svěřeny do péče</t>
  </si>
  <si>
    <t xml:space="preserve">                     některého z příbuzných nebo do péče jiné blízké osoby blízké dítěti nebo jeho rodině</t>
  </si>
  <si>
    <t xml:space="preserve">ř. 73 až ř. 78 sl. 3 - uvede se počet dětí se zdravotním postižením (bez ohledu na určení stupně </t>
  </si>
  <si>
    <t xml:space="preserve">                               závislosti na péči jiné osoby), které byly ve sledovaném roce svěřeny </t>
  </si>
  <si>
    <t xml:space="preserve">                               do některé z uvedených forem náhradní rodinné péče</t>
  </si>
  <si>
    <t>ř. 73 až ř. 78, sl. 1 - uvede se počet dětí včetně mladistvích (15 - 18 let)</t>
  </si>
  <si>
    <t>V (MPSV) 20-01    str. 9/14</t>
  </si>
  <si>
    <t xml:space="preserve">III. Klienti kurátora pro děti a mládež </t>
  </si>
  <si>
    <t xml:space="preserve">ř. 79  sl. 1 - uvede se celkový počet dětí mladších 15 let a mladistvých (15 - 18 let) zapsaných                 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</si>
  <si>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</si>
  <si>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</si>
  <si>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</t>
  </si>
  <si>
    <t xml:space="preserve">         sl. 2 - uvede se počet dětí mladších 15 let z celkového počtu evidovaných</t>
  </si>
  <si>
    <t xml:space="preserve">         sl. 3 - uvede se počet dívek z celkového počtu dětí do 15 let</t>
  </si>
  <si>
    <t xml:space="preserve">         sl. 4 - uvede se počet mladistvých (15 - 18 let) z celkového počtu evidovaných</t>
  </si>
  <si>
    <t xml:space="preserve">         sl. 5 - uvede se počet dívek z celkového počtu mladistvých </t>
  </si>
  <si>
    <t>ř. 79 - součet sl. 4 a 2 musí být roven sl. 1</t>
  </si>
  <si>
    <t xml:space="preserve">ř. 81 až 85 - v jednotlivých řádcích se uvádí počty klientů nikoli případů (tzn. klient, </t>
  </si>
  <si>
    <t xml:space="preserve">                    u kterého bylo během sledovaného roku řešeno více přestupků – ř. 82, bude</t>
  </si>
  <si>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</si>
  <si>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</si>
  <si>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 tento zaznamenán do každého příslušného řádku (tzn. klient, u kterého                       </t>
  </si>
  <si>
    <t xml:space="preserve">                     byla během sledovaného roku řešena trestná činnost a přestupek, bude </t>
  </si>
  <si>
    <t xml:space="preserve">                    zaznamenán na každém řádku - ř. 81 i ř. 82) </t>
  </si>
  <si>
    <t>ř. 84 -  uvedou se počty trestních opatření uložených mladistvých podle § 24 zákona</t>
  </si>
  <si>
    <t xml:space="preserve">           č. 218/2003 Sb., o soudnictví ve věcech mládeže, ve znění pozdějších předpisů</t>
  </si>
  <si>
    <t>ř. 84a - uvedou se počty uložených výchovných opatření mladistvým podle § 15 zákona</t>
  </si>
  <si>
    <t xml:space="preserve">            č. 218/2003 Sb., o soudnictví ve věcech mládeže, ve znění pozdějších předpisů</t>
  </si>
  <si>
    <t xml:space="preserve">            (dohled probačního úředníka, probační program, výchovné povinnosti, výchovná</t>
  </si>
  <si>
    <t xml:space="preserve">            omezení, napomenutí s výstrahou)</t>
  </si>
  <si>
    <t xml:space="preserve">ř. 84b - uvede se počet mladistvých, kteří se ve sledovaném roce nacházeli ve věznici </t>
  </si>
  <si>
    <t xml:space="preserve">            ve výkonu vazby  nebo ve výkonu trestního opatření odnětí svobody</t>
  </si>
  <si>
    <t>ř. 85 - uvedou se počty opatření uložených dětem mladším 15 let podle § 93 zákona</t>
  </si>
  <si>
    <t xml:space="preserve">          č. 218/2003 Sb., o soudnictví ve věcech mládeže, ve znění pozdějších předpisů</t>
  </si>
  <si>
    <t xml:space="preserve"> V. Náhradní péče </t>
  </si>
  <si>
    <t xml:space="preserve">   A. Pěstounská péče, osobní péče poručníka, péče jiné osoby</t>
  </si>
  <si>
    <t>ř 89a  až 89d sl. 1 - uvede se počet dětí v pěstounské péči, v pěstounské péči na přechodnou</t>
  </si>
  <si>
    <t xml:space="preserve">                               dobu, v osobní péči  poručníka a v péči jiné osoby podle § 953 NOZ</t>
  </si>
  <si>
    <t xml:space="preserve">                               k 31. 12. sledovaného roku</t>
  </si>
  <si>
    <t>ř. 89a až 89d sl. 2 - uvede se počet dětí se zdravotním postižením (bez ohledu na určení stupně</t>
  </si>
  <si>
    <t xml:space="preserve">                                závislosti na péči jiné osoby), které byly ke konci sledovaného roku svěřeny</t>
  </si>
  <si>
    <t xml:space="preserve">                                do některé z uvedených forem náhradní rodinné péče</t>
  </si>
  <si>
    <t>V (MPSV) 20-01    str. 10/14</t>
  </si>
  <si>
    <t xml:space="preserve">ř. 89a až 89d sl. 8 - uvedou se počty případů, kdy došlo k zániku náhradní rodinné péče </t>
  </si>
  <si>
    <t xml:space="preserve">                                z jiných důvodů, tj. úmrtím dítěte nebo osoby zajišťující náhradní</t>
  </si>
  <si>
    <t xml:space="preserve">                                rodinnou péči, uplynutím doby trvání pěstounské péče</t>
  </si>
  <si>
    <t xml:space="preserve">                                na přechodnou dobu, zánikem poručenství v důsledku </t>
  </si>
  <si>
    <t xml:space="preserve">                                nabytí plné svéprávnosti rodiče nebo navrácení rodičovské</t>
  </si>
  <si>
    <t xml:space="preserve">                                odpovědnosti rodiči apod.</t>
  </si>
  <si>
    <t>ř. 89c - uvedou se děti, u kterých soudem jmenovaný poručník vykonává osobní péči o dítě</t>
  </si>
  <si>
    <t>ř. 89d - uvedou se děti svěřené do péče jiné osoby podle § 953 a násl. NOZ</t>
  </si>
  <si>
    <t xml:space="preserve">             </t>
  </si>
  <si>
    <t xml:space="preserve">   </t>
  </si>
  <si>
    <t xml:space="preserve">   B. Počet osob vykonávajících náhradní rodinnou péči</t>
  </si>
  <si>
    <t xml:space="preserve">ř. 90 až 90c sl. 1 až 3 - uvede se počet osob, které mají svěřeno alespoň jedno dítě </t>
  </si>
  <si>
    <t xml:space="preserve">                                      do pěstounské péče, do pěstounské péče po přechodnou dobu,</t>
  </si>
  <si>
    <t xml:space="preserve">                                      do osobní péče poručníka nebo do péče jiné osoby;                        </t>
  </si>
  <si>
    <t xml:space="preserve">                                      v případě společné pěstounské péče nebo poručnické péče manželů  </t>
  </si>
  <si>
    <t xml:space="preserve">                                      nebo jiných dvou osob se započítává každý z pěstounů nebo</t>
  </si>
  <si>
    <t xml:space="preserve">                                      poručníků zvlášť</t>
  </si>
  <si>
    <t xml:space="preserve">ř. 90 až 90c sl. 4 až 6 -  uvede se příbuzenský vztah pěstouna, poručníka nebo jiné osoby </t>
  </si>
  <si>
    <t xml:space="preserve">                                       ke svěřenému dítěti  bez ohledu na rok svěření do této péče</t>
  </si>
  <si>
    <t xml:space="preserve"> </t>
  </si>
  <si>
    <t xml:space="preserve">   C. Žadatelé o zprostředkování náhradní rodinné péče</t>
  </si>
  <si>
    <t xml:space="preserve">ř. 91a - uvede se počet žadatelů, kdy alespoň jeden z nich je cizinec hlášený k pobytu na území </t>
  </si>
  <si>
    <t xml:space="preserve">             ČR po dobu nejméně 365 dnů</t>
  </si>
  <si>
    <t>ř. 92a - uvede se počet žadatelů, kteří podali žádost o zařazení do evidence osob, které mohou</t>
  </si>
  <si>
    <t xml:space="preserve">            vykonávat pěstounskou péči na přechodnou dobu podle § 27a odst. 1 zákona </t>
  </si>
  <si>
    <t xml:space="preserve">            č.359/1999 Sb.</t>
  </si>
  <si>
    <t>ř. 91 až ř. 92 sl. 2 - uvedou se počty podaných žádostí o zprostředkování náhradní rodinné péče</t>
  </si>
  <si>
    <t xml:space="preserve">                               podle § 20 odst. 1 a § 21 odst. 2 zákona č. 359/1999 Sb. ve sledovaném roce</t>
  </si>
  <si>
    <t xml:space="preserve">ř. 91 až ř. 92a sl. 3 - uvedou se počty žádostí, u kterých nebylo k 31.12. sledovaného roku </t>
  </si>
  <si>
    <t xml:space="preserve">                                 pravomocně skončeno řízení o zařazení žadatele do evidence krajského </t>
  </si>
  <si>
    <t xml:space="preserve">                                 úřadu</t>
  </si>
  <si>
    <t xml:space="preserve">pozn.: v případě, že žadatel svou žádost vezme zpět, jedná se z pohledu OSPOD o žádost </t>
  </si>
  <si>
    <t xml:space="preserve">           vyřízenou </t>
  </si>
  <si>
    <t>V (MPSV) 20-01    str. 11/14</t>
  </si>
  <si>
    <t xml:space="preserve">    E. Děti umístěné v náhradní péči zařízení pro péči o děti</t>
  </si>
  <si>
    <t xml:space="preserve">ř. 94 sl. 1 - uvede se počet umístěných dětí, u kterých soud ve sledovaném roce pravomocně </t>
  </si>
  <si>
    <t xml:space="preserve">                    nařídil rozsudkem ústavní výchovu podle § 971 NOZ (ukazatel nezahrnuje děti              </t>
  </si>
  <si>
    <t xml:space="preserve">                    umístěné do ústavního zařízení na základě předběžného opatření soudu)</t>
  </si>
  <si>
    <t xml:space="preserve">ř. 94 a 95 sl. 2, 3 - uvede se počet dětí, u nichž došlo ve sledovaném roce ke zrušení ústavní </t>
  </si>
  <si>
    <t xml:space="preserve">                              výchovy nebo ochranné výchovy a dítě se vrátilo zpět do péče rodičů nebo  </t>
  </si>
  <si>
    <t xml:space="preserve">                              bylo předáno do péče příbuzných nebo jiných osob blízkých dítěti nebo</t>
  </si>
  <si>
    <t xml:space="preserve">                              jeho rodině</t>
  </si>
  <si>
    <t xml:space="preserve">ř. 94 a 95 sl. 4 - uvede se počet dětí, u nichž došlo ve sledovaném roce ke zrušení </t>
  </si>
  <si>
    <t xml:space="preserve">                          ústavní výchovy nebo ochranné výchovy a dítě bylo umístěno </t>
  </si>
  <si>
    <t xml:space="preserve">                          do náhradní rodinné péče jiných osob, než jsou příbuzní dítěte nebo osoby</t>
  </si>
  <si>
    <t xml:space="preserve">                          blízké dítěti nebo jeho rodině</t>
  </si>
  <si>
    <t>ř. 94 a 95 sl. 5 - uvede se počet dětí, u nichž došlo ve sledovaném roce k ukončení ústavní</t>
  </si>
  <si>
    <t xml:space="preserve">                          výchovy z důvodu uplynutí doba trvání ústavní výchovy podle § 972 odst. 1 NOZ </t>
  </si>
  <si>
    <t>ř. 94 až 96b, sl.9 - uvede se celkový počet dětí umístěsných k 31. 12. sledovaného roku v jednotlivých</t>
  </si>
  <si>
    <t xml:space="preserve">                           formách náhr. ústavní péče. Údaj ve sl. 9 v řádcích 94 až 96b bude získán takto: Jako </t>
  </si>
  <si>
    <t xml:space="preserve">                          východisko bude vzat údaj o dětech umístěných v náhradní péči pro péči o děti k 31.12</t>
  </si>
  <si>
    <t xml:space="preserve">                          předchozího roku, tj. údaj ze statistického výkazu za předchozí kalendářní rok. K tomuto</t>
  </si>
  <si>
    <t xml:space="preserve">                          údaji se přičte počet nově umístěných dětí ve sledovaném roce (sl. 1) odečte se počet dětí,</t>
  </si>
  <si>
    <t xml:space="preserve">                          u nichž byla ve sledovaném roce ukončena ústavní nebo ochranná výchova nebo umístění</t>
  </si>
  <si>
    <t xml:space="preserve">                          v péči zařízení pro děti vyžadující okamžitou pomoc (sl. 2 - 8).</t>
  </si>
  <si>
    <t>ř. 94 a 95 sl. 7 - uvede se počet dětí, u nichž došlo ve sledovaném roce k ukončení ústavní</t>
  </si>
  <si>
    <t xml:space="preserve">                           výchovy nebo ochranné výchovy z důvodu dosažení zletilosti</t>
  </si>
  <si>
    <t xml:space="preserve">                    ústavní výchovy v ochrannou výchovu nebo naopak podle § 23 zákona č. 218/2003 Sb.</t>
  </si>
  <si>
    <t xml:space="preserve">ř. 95 sl. 1 - uvede se počet umístěných dětí a mladistvých, u kterých soud pro mládež ve sledovaném </t>
  </si>
  <si>
    <t xml:space="preserve">                  roce pravomocně rozhodl o uložení ochranné výchovy podle § 22 nebo  § 93 zákona   </t>
  </si>
  <si>
    <t xml:space="preserve">                  č. 218/2003 Sb., o zákoně o soudnictví ve věcech  mládeže</t>
  </si>
  <si>
    <t>ř. 96 sl. 1  - uvede se počet dětí, které byly ve sledovaném roce umístěny v dětském domově</t>
  </si>
  <si>
    <t xml:space="preserve">                   pro děti do 3 let věku, v domově pro osoby se zdravotním postižením nebo</t>
  </si>
  <si>
    <t xml:space="preserve">                   ve středisku výchovné péče rozhodnutím soudu o výchovném opatření</t>
  </si>
  <si>
    <t xml:space="preserve">                   podle § 13a zákona č. 359/1999 Sb.</t>
  </si>
  <si>
    <t xml:space="preserve">ř. 96a sl. 1 - uvede se počet dětí, které byly ve sledovaném roce umístěny v zařízení 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</si>
  <si>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</si>
  <si>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</si>
  <si>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 xml:space="preserve">                     nebo rozhodnutí soudu podle § 971 odst. 2 NOZ</t>
  </si>
  <si>
    <t xml:space="preserve">ř. 96b sl. 1 - uvede se počet dětí, které byly do zařízení pro děti vyžadující okamžitou pomoc umístěny </t>
  </si>
  <si>
    <t xml:space="preserve">                     na základě žádosti zákonného zástupce, žádosti dítěte nebo žádosti OSPOD </t>
  </si>
  <si>
    <t xml:space="preserve">                     se souhlasem rodiče</t>
  </si>
  <si>
    <t xml:space="preserve"> F. Děti odebrané z péče rodičů</t>
  </si>
  <si>
    <t>ř. 97 - uvede se počet dětí, které byly ve sledovaném roce odebrány z péče rodičů nebo jednoho z rodičů</t>
  </si>
  <si>
    <t xml:space="preserve">          na základě předběžného opatření soudu podle § 74, §76 nebo § 102 OSŘ nebo na základě předběžné-</t>
  </si>
  <si>
    <t xml:space="preserve">          ho opatření soudu podle § 452 zák. č. 292/2013 Sb., o zvláštních řízeních soudních; uvedou se pouze</t>
  </si>
  <si>
    <t xml:space="preserve">         děti, které byly předběžným opatřením soudu svěřeny do péče jiné fyzické osoby než rodiče nebo do</t>
  </si>
  <si>
    <t xml:space="preserve">         péče zařízení pro péči o děti (neuvádí se děti, které byly odebrány z péče jednoho z rodičů a svěřeny </t>
  </si>
  <si>
    <r>
      <rPr>
        <sz val="10"/>
        <color indexed="8"/>
        <rFont val="Arial CE"/>
        <family val="0"/>
      </rPr>
      <t xml:space="preserve">         do péče druhého rodiče); </t>
    </r>
    <r>
      <rPr>
        <b/>
        <sz val="11"/>
        <color indexed="8"/>
        <rFont val="Arial CE"/>
        <family val="0"/>
      </rPr>
      <t xml:space="preserve">v případě, že dítě bylo ve sledovaném roce odebráno z péče rodičů </t>
    </r>
  </si>
  <si>
    <r>
      <rPr>
        <sz val="10"/>
        <color indexed="8"/>
        <rFont val="Arial CE"/>
        <family val="0"/>
      </rPr>
      <t xml:space="preserve">         </t>
    </r>
    <r>
      <rPr>
        <b/>
        <sz val="11"/>
        <color indexed="8"/>
        <rFont val="Arial CE"/>
        <family val="0"/>
      </rPr>
      <t xml:space="preserve">opakovaně, uvede se pouze jednou (zapíše se pouze první odebrání dítěte z péče rodičů); </t>
    </r>
  </si>
  <si>
    <t xml:space="preserve">         součet sl. 1 až 4 musí být roven sl. 5</t>
  </si>
  <si>
    <t>ř. 98 - uvede se počet dětí, které byly ve sledovaném roce odebrány z péče rodičů nebo jednoho z rodičů</t>
  </si>
  <si>
    <t xml:space="preserve">          na základě vykonatelného rozsudku soudu; uvedou se pouze děti, které byly rozsudkem soudu svěře-</t>
  </si>
  <si>
    <t xml:space="preserve">          ny do péče jiné fyzické osoby než rodiče nebo do péče zařízení pro péči o děti (neuvádí se děti, které </t>
  </si>
  <si>
    <r>
      <rPr>
        <sz val="10"/>
        <color indexed="8"/>
        <rFont val="Arial CE"/>
        <family val="0"/>
      </rPr>
      <t xml:space="preserve">          byly odebrány z péče jednoho z rodičů a svěřeny do péče druhého rodiče); </t>
    </r>
    <r>
      <rPr>
        <b/>
        <sz val="11"/>
        <color indexed="8"/>
        <rFont val="Arial CE"/>
        <family val="0"/>
      </rPr>
      <t>do ř. 98 se uvedou pouze</t>
    </r>
  </si>
  <si>
    <t xml:space="preserve">          děti, které před vydáním rozsudku soudu nebyly odebrány z péče rodičů na základě</t>
  </si>
  <si>
    <t xml:space="preserve">          předběžného opatření (jestliže bylo dítě ve sledovaném roce nejprve odebráno z péče</t>
  </si>
  <si>
    <r>
      <rPr>
        <sz val="10"/>
        <color indexed="8"/>
        <rFont val="Arial CE"/>
        <family val="0"/>
      </rPr>
      <t xml:space="preserve">         </t>
    </r>
    <r>
      <rPr>
        <b/>
        <sz val="11"/>
        <color indexed="8"/>
        <rFont val="Arial CE"/>
        <family val="0"/>
      </rPr>
      <t xml:space="preserve"> rodičů předběžným opatřením soudu, uvede se toto dítě do ř. 97); </t>
    </r>
    <r>
      <rPr>
        <sz val="11"/>
        <color indexed="8"/>
        <rFont val="Arial CE"/>
        <family val="0"/>
      </rPr>
      <t xml:space="preserve">součet sl. 1 až 4 musí být </t>
    </r>
  </si>
  <si>
    <t xml:space="preserve">          roven sl. 5</t>
  </si>
  <si>
    <t xml:space="preserve">ř. 98 sl. 2 - uvede se počet dětí, u kterých příslušný obecní úřad ORP podal soudu zejména návrh na </t>
  </si>
  <si>
    <t xml:space="preserve">                  nařízení ústavní výchovy, na nařízení výchovného opatření podle § 13 zákona 359/1999 Sb. </t>
  </si>
  <si>
    <t xml:space="preserve">                  nebo na svěření dítěte do péče zařízení pro děti vyžadující okamžitou pomoc</t>
  </si>
  <si>
    <t>ř. 98 sl. 3 - uvede se počet dětí, u kterých podalo státní zastupitelství návrh na nařízení ústavní výchovy nebo</t>
  </si>
  <si>
    <t xml:space="preserve">                  návrh na uložení ochranné výchovy</t>
  </si>
  <si>
    <t>ř. 98 sl. 4 - uvede se počet dětí, u kterých podaly návrh na odebrání dítěte z péče rodičů nebo jednoho z rodičů</t>
  </si>
  <si>
    <t xml:space="preserve">                  jiné osoby, zejm. jeden z rodičů, příbuzný nebo jiná blízká osoba</t>
  </si>
  <si>
    <t>ř. 99a-c, sl. 5 - jinými překážkami na straně rodičů se rozumí např. nástup rodiče k výkonu trestu odnětí</t>
  </si>
  <si>
    <t xml:space="preserve">                        svobody, nepříznivý zdravotní stav rodiče vyžadující dlouhodobější hospitalizaci, skutečnost, že </t>
  </si>
  <si>
    <t xml:space="preserve">                        se rodiče zdržují na neznámém místě a nedaří se zjistit místo jejich pobytu apod.  </t>
  </si>
  <si>
    <t xml:space="preserve">V případě, že bylo rozhodnuto o odebrání dítěte z péče rodičů z několika důvodů, uvede se   </t>
  </si>
  <si>
    <t>vždy pouze jeden nejzávažnější důvod pro jeho odebrání z péče rodičů</t>
  </si>
  <si>
    <t xml:space="preserve">                                                                                                                      V (MPSV) 20-01 str. 12/14</t>
  </si>
  <si>
    <t xml:space="preserve">VII. A Evidenční údaje </t>
  </si>
  <si>
    <t xml:space="preserve">ř. 102 - uvede se počet návrhů na omezení rodičovské odpovědnosti nebo na omezení výkonu </t>
  </si>
  <si>
    <t xml:space="preserve">             rodičovské odpovědnosti podle § 870 NOZ</t>
  </si>
  <si>
    <t xml:space="preserve">ř. 103b - uvede se počet návrhů na zbavení rodiče práva dát souhlas k osvojení nebo dalších </t>
  </si>
  <si>
    <t xml:space="preserve">              povinností a práv osobní povahy, zbavil-li soud rodiče rodičovské odpovědnosti </t>
  </si>
  <si>
    <t xml:space="preserve">              podle § 873 NOZ</t>
  </si>
  <si>
    <t>ř. 106 - uvádějí se pouze návrhy na nařízení ústavní výchovy podle § 971 NOZ</t>
  </si>
  <si>
    <t xml:space="preserve">          (koresponduje s vymezením pravomocí obecního úřadu obce s rozšířenou působností</t>
  </si>
  <si>
    <t xml:space="preserve">          v § 14 odst. 1 zákona č. 359/1999 Sb.), nikoliv podané návrhy a podněty na svěření dětí</t>
  </si>
  <si>
    <t xml:space="preserve">          do ústavního zařízení formou předběžného opatření soudu</t>
  </si>
  <si>
    <t xml:space="preserve">ř. 106b - uvede počet návrhů na rozhodnutí soudu o tom, zda je třeba souhlasu rodiče </t>
  </si>
  <si>
    <t xml:space="preserve">               k osvojení podle § 821 NOZ</t>
  </si>
  <si>
    <t xml:space="preserve">ř. 106c - uvede se počet návrhů na nařízení předběžného opatření soudu o úpravě poměrů </t>
  </si>
  <si>
    <t xml:space="preserve">              dítěte podle § 924 NOZ a § 452 odst. 1 zákona č. 292/2013 Sb., o zvláštních</t>
  </si>
  <si>
    <t xml:space="preserve">               řízeních soudních</t>
  </si>
  <si>
    <t>ř. 106h - uvede se počet návrhů na svěření dítěte do pěstounské péče na přechodnou dobu,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</si>
  <si>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</si>
  <si>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</si>
  <si>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>ř. 102 až ř. 106l,sl. 2 - uvede se počet případů, ve kterých soud pravomocně vyhověl návrhu</t>
  </si>
  <si>
    <t xml:space="preserve">                                     nebo podnětu obecního úřadu obce s rozšířenou působností</t>
  </si>
  <si>
    <t>ř. 102 až ř. 106l,sl. 3 - uvede se počet případů, ve kterých soud pravomocně zamítl návrh</t>
  </si>
  <si>
    <t xml:space="preserve">                                     nebo podnět obecního úřadu obce s rozšířenou působností</t>
  </si>
  <si>
    <t xml:space="preserve">ř. 102 až ř. 106l,sl. 4 - uvede se počet případů, ve kterých soud ve sledovaném roce pravomocně </t>
  </si>
  <si>
    <t xml:space="preserve">                                    nerozhodl o návrhu nebo podnětu obecního úřadu obce s rozšířenou působností</t>
  </si>
  <si>
    <t>ř. 102 až ř. 106l - součet sloupců 2 a 4 musí být roven sloupci 1</t>
  </si>
  <si>
    <t xml:space="preserve">ř. 108b - uvede se zejména trestný čin svěření dítěte do moci jiného (§ 169 TZ),  znásilnění (§ 185 TZ),  </t>
  </si>
  <si>
    <t xml:space="preserve">               sexuální nátlak (§ 186 TZ), pohlavní zneužití (§ 187 TZ), zneužití dítěte k výrobě pornografie </t>
  </si>
  <si>
    <t xml:space="preserve">               (§ 193 TZ), účast na pornografickém představení (§ 193a TZ), navazování nedovolených</t>
  </si>
  <si>
    <t xml:space="preserve">               kontaktů s dítětem (§ 193b TZ), opuštění dítěte nebo svěřené osoby (§ 195 TZ),</t>
  </si>
  <si>
    <t xml:space="preserve">               pohlavní zneužití (§ 187 TZ), únos dítěte (§ 200 TZ),svádění k pohlavnímu styku (§ 202 TZ)</t>
  </si>
  <si>
    <t>ř. 109 - uvede se počet výkonů opatrovnictví pro případ střetu zájmů zákonných zástupců</t>
  </si>
  <si>
    <t xml:space="preserve">            a dítěte nebo mezi dětmi týchž rodičů navzájem, pro případ ohrožení majetkových     </t>
  </si>
  <si>
    <t xml:space="preserve">            zájmů  dítěte, pro případ omezení rodičovské odpovědnosti, pro řízení o osvojení    </t>
  </si>
  <si>
    <t xml:space="preserve">            a pro další případy, kde je to v zájmu dítěte z jiných důvodů; pokud je OSPOD ustanoven    </t>
  </si>
  <si>
    <t xml:space="preserve">            rozhodnutím soudu jako společný opatrovník pro skupinu sourozenců, posuzuje se tato </t>
  </si>
  <si>
    <t xml:space="preserve">            situace jako jeden případ opatrovnictví</t>
  </si>
  <si>
    <t>ř. 109c - uvede se počet případů, kdy byl OSPOD ustanoven opatrovníkem podle § 45 odst. 2 TŘ</t>
  </si>
  <si>
    <t>ř. 109d - uvede se počet případů, ve kterých OSPOD vykonával ve sledovaném roce poručenství</t>
  </si>
  <si>
    <t xml:space="preserve">              dítěte  jako veřejný poručník podle § 825, § 924 a § 930 odst. 3 NOZ</t>
  </si>
  <si>
    <t xml:space="preserve">ř. 110 - uvede se počet případů domácího násilí, kterého jsou přítomny nezletilé děti, a které  </t>
  </si>
  <si>
    <t xml:space="preserve">              jsou řešeny OSPOD podle zákona č. 359/1999 Sb. v souvislosti s § 6 písm. g)</t>
  </si>
  <si>
    <t>ř. 110a - z celkového počtu řešených případů (ř. 110) se uvedou případy s rozhodnutím</t>
  </si>
  <si>
    <t xml:space="preserve">               o vykázání ze společného obydlí podle § 44 až § 47 zákona č. 273/2008 Sb., o Policii</t>
  </si>
  <si>
    <t xml:space="preserve">               České republiky, která byla podle tohoto ustanovení oznámena OSPOD</t>
  </si>
  <si>
    <t>ř. 111 - uvede se počet dětí, které byly v obvodu obecního úřadu obce s rozšířenou působností</t>
  </si>
  <si>
    <t xml:space="preserve">            odloženy v průběhu sledovaného roku do tzv. babyboxu.</t>
  </si>
  <si>
    <t xml:space="preserve"> VII. B  Rozhodovací  činnost obecního úřadu</t>
  </si>
  <si>
    <t xml:space="preserve">ř. 112a až 112g - uvede se počet vydaných rozhodnutí podle § 13 odst. 1 </t>
  </si>
  <si>
    <t xml:space="preserve">                            zákona  č. 359/1999 Sb.</t>
  </si>
  <si>
    <t xml:space="preserve">ř. 112h a 112i - uvede se počet rozhodnutí o uložení povinnosti využít odbornou 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</si>
  <si>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</si>
  <si>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</si>
  <si>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>ř. 112j - uvede se počet rozhodnutí vydaných podle § 55 odst. 6 písm. b) zákona č. 359/1999 Sb.</t>
  </si>
  <si>
    <t>ř. 112k - uvede se počet pořádkových pokut uložených rodičům nebo jiným osobám</t>
  </si>
  <si>
    <t xml:space="preserve">              odpovědným za výchovu podle § 53 odst. 5 zákona č. 359/1999 Sb.  </t>
  </si>
  <si>
    <t>V (MPSV) 20-01    str. 13/14</t>
  </si>
  <si>
    <t xml:space="preserve">VIII.  Zařízení sociálně-právní ochrany k 31. 12.  </t>
  </si>
  <si>
    <t>Tabulku vyplňují pouze krajské úřady.</t>
  </si>
  <si>
    <t>ř. 114 až ř. 117 sl. 1 - uvede se počet zařízení ve správním obvodu krajského úřadu</t>
  </si>
  <si>
    <t xml:space="preserve">ř. 114 až ř. 117, sl. 3 až 5 - uvedou se počty jednotlivých zařízení podle typu zřizovatele  </t>
  </si>
  <si>
    <t>IX.  Týrané, zneužívané a zanedbávané děti</t>
  </si>
  <si>
    <t xml:space="preserve">Při vyplňování typu týrání je třeba ve vztahu ke každému dítěti označit pouze jednu formu,    </t>
  </si>
  <si>
    <t xml:space="preserve">a to tu, která převládala.  </t>
  </si>
  <si>
    <t xml:space="preserve">ř. 119 až 155, sl. 11, 12 - uvedou se počty dětí, u kterých bylo ve sledovaném roce zjištěno 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</si>
  <si>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</si>
  <si>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</si>
  <si>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</si>
  <si>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</si>
  <si>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ř. 119 až ř. 123  - uvedou se počty dětí v členění dle pohlaví a věku dítěte, u kterých bylo </t>
  </si>
  <si>
    <t xml:space="preserve">(sl. 1 až 12)         ve sledovaném roce zjištěno nebo prokázáno podezření na týrání, zneužívání  </t>
  </si>
  <si>
    <t xml:space="preserve">                            nebo zanedbávání dětí; do tohoto počtu se nezahrnují případy, ve kterých bylo</t>
  </si>
  <si>
    <t xml:space="preserve">                            ve sledovaném roce zároveň zjištěno nebo prokázáno, že podezření na týrání,</t>
  </si>
  <si>
    <t xml:space="preserve">                            zneužívání nebo zanedbávání dítěte bylo nedůvodné; podezření na  tyto formy</t>
  </si>
  <si>
    <t xml:space="preserve">                            může být zjištěno z vlastní činnosti OSPOD nebo na základě upozornění či</t>
  </si>
  <si>
    <t xml:space="preserve">                            oznámení jiné osoby či orgánu, popř. sdělení samotného dítěte</t>
  </si>
  <si>
    <t>ř. 123a, sl. 1 až 12 - uvede se celkový počet dětí podle formy týrání, zneužívání nebo zanedbávání</t>
  </si>
  <si>
    <t xml:space="preserve">ř. 124 sl. 1 až 12 - z celkového počtu oznámených případů týrání, zneužívání nebo zanedbávání 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</si>
  <si>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</si>
  <si>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</si>
  <si>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o daném konkrétním případu týrání, zneužívání či zanedbávání</t>
  </si>
  <si>
    <t xml:space="preserve">ř. 125, 126 a 126a sl. 1 až 12 - uvedou se počty případů, které se staly jednorázově nebo </t>
  </si>
  <si>
    <t xml:space="preserve">                                                 opakovaně, v případě, že tato skutečnost není OSPOD známa, </t>
  </si>
  <si>
    <t xml:space="preserve">                                                 uvede se  takový případ na ř. 126a  „nezjištěno“</t>
  </si>
  <si>
    <t xml:space="preserve">ř. 127 až ř. 137  - uvedou se počty případů týrání, zneužívání nebo zanedbávání </t>
  </si>
  <si>
    <t xml:space="preserve">                            nebo zanedbávání dítěte může zjistit OSPOD v rámci svého šetření, na    </t>
  </si>
  <si>
    <t xml:space="preserve">                            základě sdělení dítěte, rodiče nebo jiného člena rodiny, na základě oznámení </t>
  </si>
  <si>
    <t xml:space="preserve">                            policie nebo jiných státních orgánů, oznámení pověřené osoby, poskytovatele</t>
  </si>
  <si>
    <t xml:space="preserve">                            sociálních služeb, ústavního zařízení, školy nebo jiné fyzické čí právnické</t>
  </si>
  <si>
    <t xml:space="preserve">                            osoby, popř. i na základě anonymního oznámení</t>
  </si>
  <si>
    <t xml:space="preserve">ř. 139 až ř. 145, sl. 1 až 12 - uvedou se počty případů týrání, zneužívání nebo zanedbávání </t>
  </si>
  <si>
    <t xml:space="preserve">                                              s rozlišením sociálního prostředí dítěte v době zjištění podezření</t>
  </si>
  <si>
    <t xml:space="preserve">                                              na týrání, zneužívání nebo zanedbávání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</si>
  <si>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</si>
  <si>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</t>
  </si>
  <si>
    <t xml:space="preserve">ř. 147 sl. 1 až 12 - uvede se počet dětí, u nichž byl ve sledovaném roce uložen obecním </t>
  </si>
  <si>
    <t xml:space="preserve">                              úřadem nebo soudem dohled </t>
  </si>
  <si>
    <t>ř. 148 sl. 1 až 12 - uvede se počet případů, kdy došlo ve sledovaném roce k umístění dítěte</t>
  </si>
  <si>
    <t xml:space="preserve">                              k prarodičům, dospělým sourozencům nebo jiným příbuzným žijícím v rámci </t>
  </si>
  <si>
    <t xml:space="preserve">                              širší rodiny</t>
  </si>
  <si>
    <t>V (MPSV) 20-01    str. 14/14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</si>
  <si>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</si>
  <si>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 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</si>
  <si>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</si>
  <si>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 </t>
  </si>
  <si>
    <t xml:space="preserve">ř. 151 sl. 1 až 12 - uvede se počet případů, kdy bylo dítě ve sledovaném roce umístěno </t>
  </si>
  <si>
    <t xml:space="preserve">                              do náhradní rodinné péče </t>
  </si>
  <si>
    <t xml:space="preserve">ř. 151a sl. 1 až 12 - uvede se počet případů, kdy orgán sociálně-právní ochrany dětí </t>
  </si>
  <si>
    <t xml:space="preserve">                                v souvislosti s týráním, zneužíváním nebo zanedbáváním dítěte</t>
  </si>
  <si>
    <t xml:space="preserve">                               podal trestní oznámení orgánu policie ČR nebo státnímu zastupitelství </t>
  </si>
  <si>
    <t>ř. 151b sl. 1 až 12 -  uvede se počet případů, kdy ve sledovaném roce, ve kterém bylo zjištěno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</si>
  <si>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</si>
  <si>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</si>
  <si>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</si>
  <si>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</si>
  <si>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</si>
  <si>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 xml:space="preserve">ř. 152 sl. 1 až 12 - uvede se počet případů, kdy bylo nutné dítě v důsledku týrání, zneužívání </t>
  </si>
  <si>
    <t xml:space="preserve">                              nebo zanedbávání umístit do nemocničního zařízení </t>
  </si>
  <si>
    <t xml:space="preserve">ř. 153 sl. 1 až 12 - uvede se počet dětí, u nichž bylo  v důsledku týrání, zneužívání nebo </t>
  </si>
  <si>
    <t xml:space="preserve">                              zanedbávání zjištěno  tělesné  poškození zdraví (zlomeniny, vnitřní zranění, </t>
  </si>
  <si>
    <t xml:space="preserve">                              otevřené rány, popáleniny) </t>
  </si>
  <si>
    <t>ř. 153a sl. 1 až 12 - uvede se počet dětí, kterým bylo nutné v důsledku týrání, zneužívání nebo</t>
  </si>
  <si>
    <t xml:space="preserve">                                zanedbávání poskytnout odbornou psychologickou pomoc</t>
  </si>
  <si>
    <t xml:space="preserve">ř. 154 sl. 1 až 12 - uvede se počet dětí, u nichž byly zaznamenány ve sledovaném roce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</si>
  <si>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</si>
  <si>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</si>
  <si>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</si>
  <si>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emocí, poruchy spánku, poruchy soustředění apod., je třeba vycházet </t>
  </si>
  <si>
    <t xml:space="preserve">                               z vyjádření odborníka (lékaře nebo psychologa)</t>
  </si>
  <si>
    <t xml:space="preserve">ř. 172 až ř.176k - uvedou se údaje o přestupcích a jiných správních deliktech podle § 59 </t>
  </si>
  <si>
    <t xml:space="preserve">                            až § 59k zákona č. 359/1999 Sb.</t>
  </si>
  <si>
    <t>XI. Počet zaměstnanců orgánu sociálně-právní ochrany dětí k 31. 12. sledovaného roku</t>
  </si>
  <si>
    <t xml:space="preserve">ř. 181 sl.1 - uvedou se počty zaměstnanců vykonávajících agendu sociálně-právní  </t>
  </si>
  <si>
    <t xml:space="preserve">                   ochrany dětí, včetně kurátorů pro děti a mládež a pracovníků pro náhradní </t>
  </si>
  <si>
    <t xml:space="preserve">                   rodinnou péči</t>
  </si>
  <si>
    <t xml:space="preserve">ř.181 sl. 2 - uvedou se počty kurátorů pro děti a mládež bez ohledu na to, zda jsou v rámci </t>
  </si>
  <si>
    <t xml:space="preserve">                   obecního úřadu  zařazeni v samostatném oddělení nebo v jednom oddělení</t>
  </si>
  <si>
    <t xml:space="preserve">                   sociálně-právní ochrany </t>
  </si>
  <si>
    <t xml:space="preserve">ř. 181 sl. 3 - uvedou se počty zaměstnanců, kteří jsou pověřeni zabezpečováním agendy </t>
  </si>
  <si>
    <t xml:space="preserve">                    dohod o výkonu pěstounské péče podle § 47b a § 47c zákona č. 359/1999 Sb.           </t>
  </si>
  <si>
    <t xml:space="preserve">ř. 181a sl. 2, 3 -  uvede se součet pracovních úvazků zaměstnanců vykonávajících agendu </t>
  </si>
  <si>
    <t xml:space="preserve">                          SPOD, včetně kurátorů pro děti a mládež a zaměstnanců vykonávající agendu </t>
  </si>
  <si>
    <t xml:space="preserve">                          dohod o výkonu pěstounské péče (součet celých i částečných úvazků).</t>
  </si>
  <si>
    <t>Česká republika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</si>
</sst>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"/>
    <numFmt numFmtId="165" formatCode="0.0"/>
  </numFmts>
  <fonts count="77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sz val="11"/>
      <color indexed="8"/>
      <name val="Arial"/>
      <family val="0"/>
    </font>
    <font>
      <b/>
      <sz val="16"/>
      <color indexed="8"/>
      <name val="Times New Roman"/>
      <family val="0"/>
    </font>
    <font>
      <sz val="16"/>
      <color indexed="8"/>
      <name val="Arial CE"/>
      <family val="0"/>
    </font>
    <font>
      <b/>
      <sz val="11"/>
      <color indexed="8"/>
      <name val="Times New Roman CE"/>
      <family val="0"/>
    </font>
    <font>
      <b/>
      <u val="single"/>
      <sz val="14"/>
      <color indexed="8"/>
      <name val="Arial"/>
      <family val="0"/>
    </font>
    <font>
      <b/>
      <u val="single"/>
      <sz val="11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b/>
      <sz val="14"/>
      <color indexed="8"/>
      <name val="Times New Roman CE"/>
      <family val="0"/>
    </font>
    <font>
      <sz val="14"/>
      <color indexed="8"/>
      <name val="Arial CE"/>
      <family val="0"/>
    </font>
    <font>
      <b/>
      <i/>
      <sz val="11"/>
      <color indexed="8"/>
      <name val="Arial"/>
      <family val="0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Times New Roman CE"/>
      <family val="0"/>
    </font>
    <font>
      <sz val="8"/>
      <color indexed="8"/>
      <name val="Arial CE"/>
      <family val="0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indexed="8"/>
        <bgColor indexed="12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23" borderId="6" applyNumberFormat="0" applyFont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64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justify" wrapText="1"/>
      <protection/>
    </xf>
    <xf numFmtId="0" fontId="12" fillId="0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/>
      <protection/>
    </xf>
    <xf numFmtId="0" fontId="15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justify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horizontal="left" wrapText="1"/>
      <protection/>
    </xf>
    <xf numFmtId="0" fontId="13" fillId="0" borderId="0" xfId="0" applyFont="1" applyFill="1" applyAlignment="1" applyProtection="1">
      <alignment horizontal="right" wrapText="1"/>
      <protection/>
    </xf>
    <xf numFmtId="0" fontId="18" fillId="0" borderId="0" xfId="0" applyFont="1" applyFill="1" applyAlignment="1" applyProtection="1">
      <alignment horizontal="justify" wrapText="1"/>
      <protection/>
    </xf>
    <xf numFmtId="0" fontId="19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 horizontal="justify" wrapText="1"/>
      <protection/>
    </xf>
    <xf numFmtId="0" fontId="19" fillId="0" borderId="0" xfId="0" applyFont="1" applyFill="1" applyAlignment="1" applyProtection="1">
      <alignment wrapText="1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 vertical="center" wrapText="1"/>
      <protection/>
    </xf>
    <xf numFmtId="0" fontId="23" fillId="33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 wrapText="1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/>
      <protection locked="0"/>
    </xf>
    <xf numFmtId="0" fontId="4" fillId="33" borderId="32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33" xfId="0" applyFont="1" applyFill="1" applyBorder="1" applyAlignment="1" applyProtection="1">
      <alignment horizontal="left" vertical="center"/>
      <protection/>
    </xf>
    <xf numFmtId="0" fontId="4" fillId="33" borderId="34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horizontal="left"/>
      <protection/>
    </xf>
    <xf numFmtId="0" fontId="10" fillId="0" borderId="37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12" fillId="0" borderId="39" xfId="0" applyFont="1" applyFill="1" applyBorder="1" applyAlignment="1" applyProtection="1">
      <alignment horizontal="left" vertical="top" wrapText="1"/>
      <protection locked="0"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12" fillId="0" borderId="42" xfId="0" applyFont="1" applyFill="1" applyBorder="1" applyAlignment="1" applyProtection="1">
      <alignment horizontal="left" vertical="top" wrapText="1"/>
      <protection locked="0"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24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24" fillId="33" borderId="11" xfId="0" applyFont="1" applyFill="1" applyBorder="1" applyAlignment="1" applyProtection="1">
      <alignment horizontal="left" wrapText="1"/>
      <protection/>
    </xf>
    <xf numFmtId="0" fontId="24" fillId="33" borderId="0" xfId="0" applyFont="1" applyFill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left" vertical="top" wrapText="1"/>
      <protection locked="0"/>
    </xf>
    <xf numFmtId="0" fontId="5" fillId="0" borderId="45" xfId="0" applyFont="1" applyFill="1" applyBorder="1" applyAlignment="1" applyProtection="1">
      <alignment horizontal="left" vertical="top" wrapText="1"/>
      <protection locked="0"/>
    </xf>
    <xf numFmtId="0" fontId="5" fillId="0" borderId="46" xfId="0" applyFont="1" applyFill="1" applyBorder="1" applyAlignment="1" applyProtection="1">
      <alignment horizontal="left" vertical="top" wrapText="1"/>
      <protection locked="0"/>
    </xf>
    <xf numFmtId="0" fontId="25" fillId="33" borderId="11" xfId="0" applyFont="1" applyFill="1" applyBorder="1" applyAlignment="1" applyProtection="1">
      <alignment horizontal="left"/>
      <protection/>
    </xf>
    <xf numFmtId="0" fontId="25" fillId="33" borderId="0" xfId="0" applyFont="1" applyFill="1" applyAlignment="1" applyProtection="1">
      <alignment horizontal="left"/>
      <protection/>
    </xf>
    <xf numFmtId="0" fontId="5" fillId="33" borderId="47" xfId="0" applyFont="1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wrapText="1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wrapText="1"/>
      <protection/>
    </xf>
    <xf numFmtId="0" fontId="24" fillId="33" borderId="0" xfId="0" applyFont="1" applyFill="1" applyAlignment="1" applyProtection="1">
      <alignment horizontal="left" wrapText="1"/>
      <protection/>
    </xf>
    <xf numFmtId="0" fontId="5" fillId="33" borderId="48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6" xfId="0" applyFont="1" applyFill="1" applyBorder="1" applyAlignment="1" applyProtection="1">
      <alignment vertical="center" wrapText="1"/>
      <protection/>
    </xf>
    <xf numFmtId="0" fontId="10" fillId="33" borderId="26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6" fillId="33" borderId="0" xfId="0" applyFont="1" applyFill="1" applyAlignment="1" applyProtection="1">
      <alignment horizontal="right"/>
      <protection/>
    </xf>
    <xf numFmtId="0" fontId="27" fillId="33" borderId="0" xfId="0" applyFont="1" applyFill="1" applyAlignment="1" applyProtection="1">
      <alignment horizontal="right" vertical="top"/>
      <protection/>
    </xf>
    <xf numFmtId="0" fontId="28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30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8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2" fillId="33" borderId="43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31" fillId="33" borderId="0" xfId="0" applyFont="1" applyFill="1" applyAlignment="1" applyProtection="1">
      <alignment horizontal="center" wrapText="1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4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25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 wrapText="1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wrapText="1"/>
      <protection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4" fillId="34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0" applyNumberFormat="1" applyFont="1" applyFill="1" applyBorder="1" applyAlignment="1" applyProtection="1">
      <alignment vertical="center"/>
      <protection/>
    </xf>
    <xf numFmtId="164" fontId="1" fillId="34" borderId="15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42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5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Fill="1" applyBorder="1" applyAlignment="1" applyProtection="1">
      <alignment horizontal="center"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49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47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35" xfId="0" applyNumberFormat="1" applyFont="1" applyFill="1" applyBorder="1" applyAlignment="1" applyProtection="1">
      <alignment horizontal="center" vertical="center"/>
      <protection locked="0"/>
    </xf>
    <xf numFmtId="164" fontId="4" fillId="0" borderId="52" xfId="0" applyNumberFormat="1" applyFont="1" applyFill="1" applyBorder="1" applyAlignment="1" applyProtection="1">
      <alignment horizontal="center" vertical="center"/>
      <protection locked="0"/>
    </xf>
    <xf numFmtId="164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4" fillId="34" borderId="57" xfId="0" applyFont="1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49" fontId="0" fillId="33" borderId="0" xfId="0" applyNumberForma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37" fillId="33" borderId="0" xfId="0" applyNumberFormat="1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wrapText="1"/>
      <protection/>
    </xf>
    <xf numFmtId="0" fontId="35" fillId="33" borderId="44" xfId="0" applyFont="1" applyFill="1" applyBorder="1" applyAlignment="1" applyProtection="1">
      <alignment horizontal="center" vertical="center"/>
      <protection/>
    </xf>
    <xf numFmtId="0" fontId="36" fillId="0" borderId="45" xfId="0" applyFont="1" applyFill="1" applyBorder="1" applyAlignment="1" applyProtection="1">
      <alignment horizontal="center"/>
      <protection/>
    </xf>
    <xf numFmtId="0" fontId="36" fillId="0" borderId="46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5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 horizontal="right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24" fillId="33" borderId="14" xfId="0" applyFont="1" applyFill="1" applyBorder="1" applyAlignment="1" applyProtection="1">
      <alignment horizontal="left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Alignment="1" applyProtection="1">
      <alignment horizontal="left"/>
      <protection/>
    </xf>
    <xf numFmtId="0" fontId="38" fillId="0" borderId="0" xfId="0" applyFont="1" applyFill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0" fillId="33" borderId="61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61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0" fontId="10" fillId="33" borderId="43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11" fillId="33" borderId="36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61" xfId="0" applyFont="1" applyFill="1" applyBorder="1" applyAlignment="1" applyProtection="1">
      <alignment horizontal="center" vertical="center"/>
      <protection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0" fontId="10" fillId="33" borderId="62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10" fillId="33" borderId="56" xfId="0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0" fillId="0" borderId="42" xfId="0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33" borderId="43" xfId="0" applyFont="1" applyFill="1" applyBorder="1" applyAlignment="1" applyProtection="1">
      <alignment vertical="center" wrapText="1"/>
      <protection/>
    </xf>
    <xf numFmtId="0" fontId="2" fillId="33" borderId="56" xfId="0" applyFont="1" applyFill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0" borderId="38" xfId="0" applyFont="1" applyFill="1" applyBorder="1" applyAlignment="1" applyProtection="1">
      <alignment vertical="top" wrapText="1"/>
      <protection locked="0"/>
    </xf>
    <xf numFmtId="0" fontId="2" fillId="0" borderId="39" xfId="0" applyFont="1" applyFill="1" applyBorder="1" applyAlignment="1" applyProtection="1">
      <alignment vertical="top" wrapText="1"/>
      <protection locked="0"/>
    </xf>
    <xf numFmtId="0" fontId="2" fillId="0" borderId="63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64" xfId="0" applyFont="1" applyFill="1" applyBorder="1" applyAlignment="1" applyProtection="1">
      <alignment vertical="top" wrapText="1"/>
      <protection locked="0"/>
    </xf>
    <xf numFmtId="0" fontId="2" fillId="0" borderId="40" xfId="0" applyFont="1" applyFill="1" applyBorder="1" applyAlignment="1" applyProtection="1">
      <alignment vertical="top" wrapText="1"/>
      <protection locked="0"/>
    </xf>
    <xf numFmtId="0" fontId="2" fillId="0" borderId="41" xfId="0" applyFont="1" applyFill="1" applyBorder="1" applyAlignment="1" applyProtection="1">
      <alignment vertical="top" wrapText="1"/>
      <protection locked="0"/>
    </xf>
    <xf numFmtId="0" fontId="2" fillId="0" borderId="42" xfId="0" applyFont="1" applyFill="1" applyBorder="1" applyAlignment="1" applyProtection="1">
      <alignment vertical="top" wrapText="1"/>
      <protection locked="0"/>
    </xf>
    <xf numFmtId="0" fontId="2" fillId="33" borderId="43" xfId="0" applyFont="1" applyFill="1" applyBorder="1" applyAlignment="1" applyProtection="1">
      <alignment horizontal="left" vertical="center"/>
      <protection/>
    </xf>
    <xf numFmtId="0" fontId="2" fillId="33" borderId="56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5" fillId="33" borderId="31" xfId="0" applyFont="1" applyFill="1" applyBorder="1" applyAlignment="1" applyProtection="1">
      <alignment horizontal="left" vertical="top" wrapText="1"/>
      <protection/>
    </xf>
    <xf numFmtId="0" fontId="5" fillId="33" borderId="32" xfId="0" applyFont="1" applyFill="1" applyBorder="1" applyAlignment="1" applyProtection="1">
      <alignment horizontal="left" vertical="top" wrapText="1"/>
      <protection/>
    </xf>
    <xf numFmtId="0" fontId="5" fillId="33" borderId="36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left" vertical="top" wrapText="1"/>
      <protection/>
    </xf>
    <xf numFmtId="0" fontId="24" fillId="33" borderId="35" xfId="0" applyFont="1" applyFill="1" applyBorder="1" applyAlignment="1" applyProtection="1">
      <alignment horizontal="left" vertical="top" wrapText="1"/>
      <protection/>
    </xf>
    <xf numFmtId="0" fontId="39" fillId="33" borderId="54" xfId="0" applyFont="1" applyFill="1" applyBorder="1" applyAlignment="1" applyProtection="1">
      <alignment horizontal="left" vertical="top" wrapText="1"/>
      <protection/>
    </xf>
    <xf numFmtId="0" fontId="39" fillId="33" borderId="36" xfId="0" applyFont="1" applyFill="1" applyBorder="1" applyAlignment="1" applyProtection="1">
      <alignment horizontal="left" vertical="top" wrapText="1"/>
      <protection/>
    </xf>
    <xf numFmtId="0" fontId="39" fillId="33" borderId="17" xfId="0" applyFont="1" applyFill="1" applyBorder="1" applyAlignment="1" applyProtection="1">
      <alignment horizontal="left" vertical="top" wrapText="1"/>
      <protection/>
    </xf>
    <xf numFmtId="0" fontId="2" fillId="33" borderId="35" xfId="0" applyFont="1" applyFill="1" applyBorder="1" applyAlignment="1" applyProtection="1">
      <alignment horizontal="left" vertical="top" wrapText="1"/>
      <protection/>
    </xf>
    <xf numFmtId="0" fontId="6" fillId="33" borderId="54" xfId="0" applyFont="1" applyFill="1" applyBorder="1" applyAlignment="1" applyProtection="1">
      <alignment horizontal="left" vertical="top" wrapText="1"/>
      <protection/>
    </xf>
    <xf numFmtId="0" fontId="6" fillId="33" borderId="36" xfId="0" applyFont="1" applyFill="1" applyBorder="1" applyAlignment="1" applyProtection="1">
      <alignment horizontal="left" vertical="top" wrapText="1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40" fillId="33" borderId="35" xfId="0" applyFont="1" applyFill="1" applyBorder="1" applyAlignment="1" applyProtection="1">
      <alignment horizontal="left" vertical="top" wrapText="1"/>
      <protection/>
    </xf>
    <xf numFmtId="0" fontId="41" fillId="33" borderId="54" xfId="0" applyFont="1" applyFill="1" applyBorder="1" applyAlignment="1" applyProtection="1">
      <alignment horizontal="left" vertical="top" wrapText="1"/>
      <protection/>
    </xf>
    <xf numFmtId="0" fontId="41" fillId="33" borderId="31" xfId="0" applyFont="1" applyFill="1" applyBorder="1" applyAlignment="1" applyProtection="1">
      <alignment horizontal="left" vertical="top" wrapText="1"/>
      <protection/>
    </xf>
    <xf numFmtId="0" fontId="41" fillId="33" borderId="32" xfId="0" applyFont="1" applyFill="1" applyBorder="1" applyAlignment="1" applyProtection="1">
      <alignment horizontal="left" vertical="top" wrapText="1"/>
      <protection/>
    </xf>
    <xf numFmtId="0" fontId="41" fillId="33" borderId="36" xfId="0" applyFont="1" applyFill="1" applyBorder="1" applyAlignment="1" applyProtection="1">
      <alignment horizontal="left" vertical="top" wrapText="1"/>
      <protection/>
    </xf>
    <xf numFmtId="0" fontId="41" fillId="33" borderId="17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35" xfId="0" applyNumberFormat="1" applyFont="1" applyFill="1" applyBorder="1" applyAlignment="1" applyProtection="1">
      <alignment horizontal="left" vertical="top" wrapText="1"/>
      <protection/>
    </xf>
    <xf numFmtId="49" fontId="2" fillId="33" borderId="54" xfId="0" applyNumberFormat="1" applyFont="1" applyFill="1" applyBorder="1" applyAlignment="1" applyProtection="1">
      <alignment horizontal="left" vertical="top" wrapText="1"/>
      <protection/>
    </xf>
    <xf numFmtId="49" fontId="2" fillId="33" borderId="31" xfId="0" applyNumberFormat="1" applyFont="1" applyFill="1" applyBorder="1" applyAlignment="1" applyProtection="1">
      <alignment horizontal="left" vertical="top" wrapText="1"/>
      <protection/>
    </xf>
    <xf numFmtId="49" fontId="2" fillId="33" borderId="32" xfId="0" applyNumberFormat="1" applyFont="1" applyFill="1" applyBorder="1" applyAlignment="1" applyProtection="1">
      <alignment horizontal="left" vertical="top" wrapText="1"/>
      <protection/>
    </xf>
    <xf numFmtId="49" fontId="2" fillId="33" borderId="36" xfId="0" applyNumberFormat="1" applyFont="1" applyFill="1" applyBorder="1" applyAlignment="1" applyProtection="1">
      <alignment horizontal="left" vertical="top" wrapText="1"/>
      <protection/>
    </xf>
    <xf numFmtId="49" fontId="2" fillId="33" borderId="17" xfId="0" applyNumberFormat="1" applyFont="1" applyFill="1" applyBorder="1" applyAlignment="1" applyProtection="1">
      <alignment horizontal="left" vertical="top" wrapText="1"/>
      <protection/>
    </xf>
    <xf numFmtId="0" fontId="2" fillId="33" borderId="35" xfId="0" applyFont="1" applyFill="1" applyBorder="1" applyAlignment="1" applyProtection="1">
      <alignment horizontal="center" vertical="top" wrapText="1"/>
      <protection/>
    </xf>
    <xf numFmtId="0" fontId="2" fillId="33" borderId="54" xfId="0" applyFont="1" applyFill="1" applyBorder="1" applyAlignment="1" applyProtection="1">
      <alignment horizontal="center" vertical="top" wrapText="1"/>
      <protection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2" fillId="33" borderId="17" xfId="0" applyFont="1" applyFill="1" applyBorder="1" applyAlignment="1" applyProtection="1">
      <alignment horizontal="center" vertical="top" wrapText="1"/>
      <protection/>
    </xf>
    <xf numFmtId="0" fontId="5" fillId="33" borderId="65" xfId="0" applyFont="1" applyFill="1" applyBorder="1" applyAlignment="1" applyProtection="1">
      <alignment vertical="center" wrapText="1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0" fontId="0" fillId="0" borderId="66" xfId="0" applyFill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 vertical="top" wrapText="1"/>
      <protection locked="0"/>
    </xf>
    <xf numFmtId="0" fontId="0" fillId="0" borderId="40" xfId="0" applyFill="1" applyBorder="1" applyAlignment="1" applyProtection="1">
      <alignment vertical="top" wrapText="1"/>
      <protection locked="0"/>
    </xf>
    <xf numFmtId="0" fontId="0" fillId="0" borderId="41" xfId="0" applyFill="1" applyBorder="1" applyAlignment="1" applyProtection="1">
      <alignment vertical="top" wrapText="1"/>
      <protection locked="0"/>
    </xf>
    <xf numFmtId="0" fontId="0" fillId="0" borderId="42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67" xfId="0" applyFont="1" applyFill="1" applyBorder="1" applyAlignment="1" applyProtection="1">
      <alignment vertical="center" wrapText="1"/>
      <protection/>
    </xf>
    <xf numFmtId="0" fontId="5" fillId="33" borderId="54" xfId="0" applyFont="1" applyFill="1" applyBorder="1" applyAlignment="1" applyProtection="1">
      <alignment vertical="center" wrapText="1"/>
      <protection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5" fillId="33" borderId="67" xfId="0" applyFont="1" applyFill="1" applyBorder="1" applyAlignment="1" applyProtection="1">
      <alignment horizontal="left" vertical="center" wrapText="1"/>
      <protection/>
    </xf>
    <xf numFmtId="0" fontId="5" fillId="33" borderId="65" xfId="0" applyFont="1" applyFill="1" applyBorder="1" applyAlignment="1" applyProtection="1">
      <alignment horizontal="left" vertical="center" wrapText="1"/>
      <protection/>
    </xf>
    <xf numFmtId="0" fontId="5" fillId="33" borderId="66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vertical="center" wrapText="1"/>
      <protection/>
    </xf>
    <xf numFmtId="0" fontId="5" fillId="33" borderId="69" xfId="0" applyFont="1" applyFill="1" applyBorder="1" applyAlignment="1" applyProtection="1">
      <alignment vertical="center"/>
      <protection/>
    </xf>
    <xf numFmtId="0" fontId="5" fillId="33" borderId="70" xfId="0" applyFont="1" applyFill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vertical="center" wrapText="1"/>
      <protection/>
    </xf>
    <xf numFmtId="0" fontId="6" fillId="33" borderId="38" xfId="0" applyFont="1" applyFill="1" applyBorder="1" applyAlignment="1" applyProtection="1">
      <alignment vertical="center" wrapText="1"/>
      <protection/>
    </xf>
    <xf numFmtId="0" fontId="6" fillId="33" borderId="71" xfId="0" applyFont="1" applyFill="1" applyBorder="1" applyAlignment="1" applyProtection="1">
      <alignment vertical="center" wrapText="1"/>
      <protection/>
    </xf>
    <xf numFmtId="0" fontId="5" fillId="33" borderId="63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72" xfId="0" applyFont="1" applyFill="1" applyBorder="1" applyAlignment="1" applyProtection="1">
      <alignment vertical="center" wrapText="1"/>
      <protection/>
    </xf>
    <xf numFmtId="0" fontId="6" fillId="33" borderId="26" xfId="0" applyFont="1" applyFill="1" applyBorder="1" applyAlignment="1" applyProtection="1">
      <alignment vertical="center" wrapText="1"/>
      <protection/>
    </xf>
    <xf numFmtId="0" fontId="6" fillId="33" borderId="17" xfId="0" applyFont="1" applyFill="1" applyBorder="1" applyAlignment="1" applyProtection="1">
      <alignment vertical="center" wrapText="1"/>
      <protection/>
    </xf>
    <xf numFmtId="0" fontId="5" fillId="33" borderId="73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vertical="center"/>
      <protection/>
    </xf>
    <xf numFmtId="0" fontId="0" fillId="0" borderId="66" xfId="0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74" xfId="0" applyFont="1" applyFill="1" applyBorder="1" applyAlignment="1" applyProtection="1">
      <alignment horizontal="center" vertical="center" wrapText="1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vertical="center"/>
      <protection/>
    </xf>
    <xf numFmtId="0" fontId="0" fillId="0" borderId="79" xfId="0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 wrapText="1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49" xfId="0" applyFont="1" applyFill="1" applyBorder="1" applyAlignment="1" applyProtection="1">
      <alignment vertical="center"/>
      <protection/>
    </xf>
    <xf numFmtId="0" fontId="5" fillId="33" borderId="57" xfId="0" applyFont="1" applyFill="1" applyBorder="1" applyAlignment="1" applyProtection="1">
      <alignment vertical="center"/>
      <protection/>
    </xf>
    <xf numFmtId="0" fontId="5" fillId="33" borderId="52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77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73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33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164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165" fontId="2" fillId="34" borderId="10" xfId="0" applyNumberFormat="1" applyFont="1" applyFill="1" applyBorder="1" applyAlignment="1" applyProtection="1">
      <alignment horizontal="center" vertical="center" wrapText="1"/>
      <protection/>
    </xf>
    <xf numFmtId="165" fontId="0" fillId="34" borderId="10" xfId="0" applyNumberForma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left" vertical="top" wrapText="1"/>
      <protection locked="0"/>
    </xf>
    <xf numFmtId="0" fontId="2" fillId="34" borderId="45" xfId="0" applyFont="1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0" fillId="34" borderId="46" xfId="0" applyFill="1" applyBorder="1" applyAlignment="1" applyProtection="1">
      <alignment horizontal="left" vertical="top" wrapText="1"/>
      <protection locked="0"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0" fillId="33" borderId="56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vertical="center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7">
      <selection activeCell="B19" sqref="B19:J19"/>
    </sheetView>
  </sheetViews>
  <sheetFormatPr defaultColWidth="9.00390625" defaultRowHeight="0" customHeight="1" zeroHeight="1"/>
  <cols>
    <col min="1" max="1" width="1.625" style="78" customWidth="1"/>
    <col min="2" max="2" width="13.75390625" style="0" customWidth="1"/>
    <col min="4" max="4" width="8.00390625" style="0" customWidth="1"/>
    <col min="5" max="5" width="7.75390625" style="0" customWidth="1"/>
    <col min="6" max="6" width="17.625" style="0" customWidth="1"/>
    <col min="7" max="7" width="12.25390625" style="0" customWidth="1"/>
    <col min="8" max="8" width="6.25390625" style="0" customWidth="1"/>
    <col min="9" max="9" width="8.375" style="0" customWidth="1"/>
    <col min="10" max="10" width="10.375" style="0" customWidth="1"/>
    <col min="11" max="11" width="1.75390625" style="78" customWidth="1"/>
    <col min="12" max="14" width="0" style="0" hidden="1" customWidth="1"/>
  </cols>
  <sheetData>
    <row r="1" spans="1:11" s="78" customFormat="1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40"/>
      <c r="B2" s="326"/>
      <c r="C2" s="45"/>
      <c r="D2" s="45"/>
      <c r="E2" s="45"/>
      <c r="F2" s="45"/>
      <c r="G2" s="45"/>
      <c r="H2" s="45"/>
      <c r="I2" s="45"/>
      <c r="J2" s="45"/>
      <c r="K2" s="40"/>
    </row>
    <row r="3" spans="1:11" ht="27" customHeight="1">
      <c r="A3" s="40"/>
      <c r="B3" s="326"/>
      <c r="C3" s="45"/>
      <c r="D3" s="45"/>
      <c r="E3" s="45"/>
      <c r="F3" s="45"/>
      <c r="G3" s="45"/>
      <c r="H3" s="327" t="s">
        <v>0</v>
      </c>
      <c r="I3" s="328"/>
      <c r="J3" s="329"/>
      <c r="K3" s="40"/>
    </row>
    <row r="4" spans="1:11" ht="12.75" customHeight="1">
      <c r="A4" s="40"/>
      <c r="B4" s="45"/>
      <c r="C4" s="19"/>
      <c r="D4" s="19"/>
      <c r="E4" s="19"/>
      <c r="F4" s="19"/>
      <c r="G4" s="45"/>
      <c r="H4" s="45"/>
      <c r="I4" s="45"/>
      <c r="J4" s="45"/>
      <c r="K4" s="40"/>
    </row>
    <row r="5" spans="1:11" ht="12.75" customHeight="1">
      <c r="A5" s="40"/>
      <c r="B5" s="28" t="s">
        <v>1</v>
      </c>
      <c r="C5" s="27"/>
      <c r="D5" s="27"/>
      <c r="E5" s="19"/>
      <c r="F5" s="19"/>
      <c r="G5" s="45"/>
      <c r="H5" s="45"/>
      <c r="I5" s="45"/>
      <c r="J5" s="45"/>
      <c r="K5" s="40"/>
    </row>
    <row r="6" spans="1:11" ht="15" customHeight="1">
      <c r="A6" s="40"/>
      <c r="B6" s="28" t="s">
        <v>2</v>
      </c>
      <c r="C6" s="27"/>
      <c r="D6" s="27"/>
      <c r="E6" s="79"/>
      <c r="F6" s="79"/>
      <c r="G6" s="84"/>
      <c r="H6" s="28" t="s">
        <v>3</v>
      </c>
      <c r="I6" s="27"/>
      <c r="J6" s="45"/>
      <c r="K6" s="40"/>
    </row>
    <row r="7" spans="1:11" ht="13.5" customHeight="1">
      <c r="A7" s="40"/>
      <c r="B7" s="79"/>
      <c r="C7" s="79"/>
      <c r="D7" s="79"/>
      <c r="E7" s="79"/>
      <c r="F7" s="79"/>
      <c r="G7" s="85"/>
      <c r="H7" s="28" t="s">
        <v>4</v>
      </c>
      <c r="I7" s="27"/>
      <c r="J7" s="45"/>
      <c r="K7" s="40"/>
    </row>
    <row r="8" spans="1:11" ht="12.75" customHeight="1">
      <c r="A8" s="40"/>
      <c r="B8" s="330" t="s">
        <v>5</v>
      </c>
      <c r="C8" s="330"/>
      <c r="D8" s="330"/>
      <c r="E8" s="330"/>
      <c r="F8" s="330"/>
      <c r="G8" s="330"/>
      <c r="H8" s="28" t="s">
        <v>6</v>
      </c>
      <c r="I8" s="27"/>
      <c r="J8" s="45"/>
      <c r="K8" s="40"/>
    </row>
    <row r="9" spans="1:14" ht="13.5" customHeight="1">
      <c r="A9" s="40"/>
      <c r="B9" s="28" t="s">
        <v>7</v>
      </c>
      <c r="C9" s="28"/>
      <c r="D9" s="28"/>
      <c r="E9" s="28"/>
      <c r="F9" s="28"/>
      <c r="G9" s="28"/>
      <c r="H9" s="28" t="s">
        <v>8</v>
      </c>
      <c r="I9" s="27"/>
      <c r="J9" s="45"/>
      <c r="K9" s="40"/>
      <c r="L9" s="45"/>
      <c r="M9" s="45"/>
      <c r="N9" s="45"/>
    </row>
    <row r="10" spans="1:14" ht="12.75" customHeight="1">
      <c r="A10" s="40"/>
      <c r="B10" s="28" t="s">
        <v>9</v>
      </c>
      <c r="C10" s="28"/>
      <c r="D10" s="28"/>
      <c r="E10" s="28"/>
      <c r="F10" s="28"/>
      <c r="G10" s="28"/>
      <c r="H10" s="28"/>
      <c r="I10" s="27"/>
      <c r="J10" s="45"/>
      <c r="K10" s="40"/>
      <c r="L10" s="45"/>
      <c r="M10" s="45"/>
      <c r="N10" s="45"/>
    </row>
    <row r="11" spans="1:14" ht="12.75" customHeight="1">
      <c r="A11" s="40"/>
      <c r="B11" s="330" t="s">
        <v>10</v>
      </c>
      <c r="C11" s="330"/>
      <c r="D11" s="330"/>
      <c r="E11" s="330"/>
      <c r="F11" s="330"/>
      <c r="G11" s="37"/>
      <c r="H11" s="331" t="s">
        <v>11</v>
      </c>
      <c r="I11" s="332"/>
      <c r="J11" s="333"/>
      <c r="K11" s="40"/>
      <c r="L11" s="45"/>
      <c r="M11" s="45"/>
      <c r="N11" s="45"/>
    </row>
    <row r="12" spans="1:14" ht="14.25" customHeight="1">
      <c r="A12" s="40"/>
      <c r="B12" s="28"/>
      <c r="C12" s="28"/>
      <c r="D12" s="28"/>
      <c r="E12" s="28"/>
      <c r="F12" s="28"/>
      <c r="G12" s="28"/>
      <c r="H12" s="334" t="s">
        <v>755</v>
      </c>
      <c r="I12" s="335"/>
      <c r="J12" s="336"/>
      <c r="K12" s="40"/>
      <c r="L12" s="45"/>
      <c r="M12" s="45"/>
      <c r="N12" s="45"/>
    </row>
    <row r="13" spans="1:11" ht="15" customHeight="1">
      <c r="A13" s="40"/>
      <c r="B13" s="28" t="s">
        <v>12</v>
      </c>
      <c r="C13" s="28"/>
      <c r="D13" s="28"/>
      <c r="E13" s="28"/>
      <c r="F13" s="28"/>
      <c r="G13" s="28"/>
      <c r="H13" s="91"/>
      <c r="I13" s="91"/>
      <c r="J13" s="85"/>
      <c r="K13" s="40"/>
    </row>
    <row r="14" spans="1:11" ht="15" customHeight="1">
      <c r="A14" s="40"/>
      <c r="B14" s="20" t="s">
        <v>13</v>
      </c>
      <c r="C14" s="28"/>
      <c r="D14" s="28"/>
      <c r="E14" s="28"/>
      <c r="F14" s="28"/>
      <c r="G14" s="92"/>
      <c r="H14" s="337"/>
      <c r="I14" s="338"/>
      <c r="J14" s="339"/>
      <c r="K14" s="40"/>
    </row>
    <row r="15" spans="1:11" ht="27" customHeight="1">
      <c r="A15" s="40"/>
      <c r="B15" s="28" t="s">
        <v>14</v>
      </c>
      <c r="C15" s="28"/>
      <c r="D15" s="28"/>
      <c r="E15" s="28"/>
      <c r="F15" s="28"/>
      <c r="G15" s="28"/>
      <c r="H15" s="88"/>
      <c r="I15" s="88"/>
      <c r="J15" s="88"/>
      <c r="K15" s="40"/>
    </row>
    <row r="16" spans="1:11" ht="15" customHeight="1">
      <c r="A16" s="40"/>
      <c r="B16" s="28" t="s">
        <v>15</v>
      </c>
      <c r="C16" s="28"/>
      <c r="D16" s="28"/>
      <c r="E16" s="28"/>
      <c r="F16" s="340" t="s">
        <v>16</v>
      </c>
      <c r="G16" s="341"/>
      <c r="H16" s="337"/>
      <c r="I16" s="338"/>
      <c r="J16" s="339"/>
      <c r="K16" s="40"/>
    </row>
    <row r="17" spans="1:11" ht="23.25" customHeight="1">
      <c r="A17" s="40"/>
      <c r="B17" s="19"/>
      <c r="C17" s="45"/>
      <c r="D17" s="45"/>
      <c r="E17" s="45"/>
      <c r="F17" s="45"/>
      <c r="G17" s="45"/>
      <c r="H17" s="45"/>
      <c r="I17" s="45"/>
      <c r="J17" s="45"/>
      <c r="K17" s="40"/>
    </row>
    <row r="18" spans="1:11" ht="12.75" customHeight="1">
      <c r="A18" s="40"/>
      <c r="B18" s="19"/>
      <c r="C18" s="45"/>
      <c r="D18" s="45"/>
      <c r="E18" s="45"/>
      <c r="F18" s="45"/>
      <c r="G18" s="45"/>
      <c r="H18" s="45"/>
      <c r="I18" s="45"/>
      <c r="J18" s="45"/>
      <c r="K18" s="40"/>
    </row>
    <row r="19" spans="1:11" ht="20.25" customHeight="1">
      <c r="A19" s="40"/>
      <c r="B19" s="311"/>
      <c r="C19" s="312"/>
      <c r="D19" s="312"/>
      <c r="E19" s="312"/>
      <c r="F19" s="312"/>
      <c r="G19" s="312"/>
      <c r="H19" s="312"/>
      <c r="I19" s="312"/>
      <c r="J19" s="312"/>
      <c r="K19" s="40"/>
    </row>
    <row r="20" spans="1:11" ht="20.25" customHeight="1">
      <c r="A20" s="40"/>
      <c r="B20" s="311"/>
      <c r="C20" s="312"/>
      <c r="D20" s="312"/>
      <c r="E20" s="312"/>
      <c r="F20" s="312"/>
      <c r="G20" s="312"/>
      <c r="H20" s="312"/>
      <c r="I20" s="312"/>
      <c r="J20" s="312"/>
      <c r="K20" s="40"/>
    </row>
    <row r="21" spans="1:11" ht="22.5" customHeight="1">
      <c r="A21" s="40"/>
      <c r="B21" s="311" t="s">
        <v>17</v>
      </c>
      <c r="C21" s="312"/>
      <c r="D21" s="312"/>
      <c r="E21" s="312"/>
      <c r="F21" s="312"/>
      <c r="G21" s="312"/>
      <c r="H21" s="312"/>
      <c r="I21" s="312"/>
      <c r="J21" s="312"/>
      <c r="K21" s="40"/>
    </row>
    <row r="22" spans="1:11" ht="20.25" customHeight="1">
      <c r="A22" s="40"/>
      <c r="B22" s="311" t="s">
        <v>18</v>
      </c>
      <c r="C22" s="312"/>
      <c r="D22" s="312"/>
      <c r="E22" s="312"/>
      <c r="F22" s="312"/>
      <c r="G22" s="312"/>
      <c r="H22" s="312"/>
      <c r="I22" s="312"/>
      <c r="J22" s="312"/>
      <c r="K22" s="40"/>
    </row>
    <row r="23" spans="1:11" ht="20.25" customHeight="1">
      <c r="A23" s="40"/>
      <c r="B23" s="311" t="s">
        <v>19</v>
      </c>
      <c r="C23" s="311"/>
      <c r="D23" s="311"/>
      <c r="E23" s="311"/>
      <c r="F23" s="311"/>
      <c r="G23" s="311"/>
      <c r="H23" s="311"/>
      <c r="I23" s="311"/>
      <c r="J23" s="311"/>
      <c r="K23" s="40"/>
    </row>
    <row r="24" spans="1:11" ht="20.25" customHeight="1">
      <c r="A24" s="40"/>
      <c r="B24" s="93"/>
      <c r="C24" s="94"/>
      <c r="D24" s="94"/>
      <c r="E24" s="95"/>
      <c r="F24" s="96">
        <v>2017</v>
      </c>
      <c r="G24" s="94"/>
      <c r="H24" s="94"/>
      <c r="I24" s="94"/>
      <c r="J24" s="94"/>
      <c r="K24" s="40"/>
    </row>
    <row r="25" spans="1:11" ht="12.75" customHeight="1">
      <c r="A25" s="40"/>
      <c r="B25" s="45"/>
      <c r="C25" s="45"/>
      <c r="D25" s="45"/>
      <c r="E25" s="45"/>
      <c r="F25" s="45"/>
      <c r="G25" s="45"/>
      <c r="H25" s="45"/>
      <c r="I25" s="45"/>
      <c r="J25" s="45"/>
      <c r="K25" s="40"/>
    </row>
    <row r="26" spans="1:11" ht="12.75" customHeight="1">
      <c r="A26" s="40"/>
      <c r="B26" s="45"/>
      <c r="C26" s="45"/>
      <c r="D26" s="45"/>
      <c r="E26" s="45"/>
      <c r="F26" s="45"/>
      <c r="G26" s="45"/>
      <c r="H26" s="45"/>
      <c r="I26" s="45"/>
      <c r="J26" s="45"/>
      <c r="K26" s="40"/>
    </row>
    <row r="27" spans="1:11" ht="15" customHeight="1">
      <c r="A27" s="40"/>
      <c r="B27" s="79"/>
      <c r="C27" s="45"/>
      <c r="D27" s="45"/>
      <c r="E27" s="45"/>
      <c r="F27" s="82"/>
      <c r="G27" s="324"/>
      <c r="H27" s="324"/>
      <c r="I27" s="45"/>
      <c r="J27" s="45"/>
      <c r="K27" s="40"/>
    </row>
    <row r="28" spans="1:11" ht="15" customHeight="1">
      <c r="A28" s="40"/>
      <c r="B28" s="79"/>
      <c r="C28" s="45"/>
      <c r="D28" s="45"/>
      <c r="E28" s="45"/>
      <c r="F28" s="82"/>
      <c r="G28" s="45"/>
      <c r="H28" s="45"/>
      <c r="I28" s="45"/>
      <c r="J28" s="45"/>
      <c r="K28" s="40"/>
    </row>
    <row r="29" spans="1:11" ht="43.5" customHeight="1">
      <c r="A29" s="40"/>
      <c r="B29" s="320"/>
      <c r="C29" s="320"/>
      <c r="D29" s="320"/>
      <c r="E29" s="320"/>
      <c r="F29" s="320"/>
      <c r="G29" s="320"/>
      <c r="H29" s="320"/>
      <c r="I29" s="320"/>
      <c r="J29" s="320"/>
      <c r="K29" s="40"/>
    </row>
    <row r="30" spans="1:11" ht="14.25" customHeight="1">
      <c r="A30" s="40"/>
      <c r="B30" s="79"/>
      <c r="C30" s="79"/>
      <c r="D30" s="79"/>
      <c r="E30" s="79"/>
      <c r="F30" s="79"/>
      <c r="G30" s="85"/>
      <c r="H30" s="85"/>
      <c r="I30" s="85"/>
      <c r="J30" s="85"/>
      <c r="K30" s="40"/>
    </row>
    <row r="31" spans="1:11" ht="33.75" customHeight="1">
      <c r="A31" s="40"/>
      <c r="B31" s="321"/>
      <c r="C31" s="321"/>
      <c r="D31" s="321"/>
      <c r="E31" s="321"/>
      <c r="F31" s="321"/>
      <c r="G31" s="321"/>
      <c r="H31" s="321"/>
      <c r="I31" s="321"/>
      <c r="J31" s="321"/>
      <c r="K31" s="40"/>
    </row>
    <row r="32" spans="1:11" ht="10.5" customHeight="1">
      <c r="A32" s="40"/>
      <c r="B32" s="79"/>
      <c r="C32" s="85"/>
      <c r="D32" s="85"/>
      <c r="E32" s="85"/>
      <c r="F32" s="85"/>
      <c r="G32" s="85"/>
      <c r="H32" s="85"/>
      <c r="I32" s="85"/>
      <c r="J32" s="85"/>
      <c r="K32" s="40"/>
    </row>
    <row r="33" spans="1:11" ht="19.5" customHeight="1">
      <c r="A33" s="40"/>
      <c r="B33" s="305" t="s">
        <v>20</v>
      </c>
      <c r="C33" s="134" t="s">
        <v>21</v>
      </c>
      <c r="D33" s="135"/>
      <c r="E33" s="313"/>
      <c r="F33" s="313"/>
      <c r="G33" s="313"/>
      <c r="H33" s="313"/>
      <c r="I33" s="314"/>
      <c r="J33" s="315"/>
      <c r="K33" s="40"/>
    </row>
    <row r="34" spans="1:11" ht="19.5" customHeight="1">
      <c r="A34" s="40"/>
      <c r="B34" s="306"/>
      <c r="C34" s="136" t="s">
        <v>22</v>
      </c>
      <c r="D34" s="137"/>
      <c r="E34" s="316"/>
      <c r="F34" s="316"/>
      <c r="G34" s="316"/>
      <c r="H34" s="316"/>
      <c r="I34" s="317"/>
      <c r="J34" s="318"/>
      <c r="K34" s="40"/>
    </row>
    <row r="35" spans="1:11" ht="19.5" customHeight="1">
      <c r="A35" s="40"/>
      <c r="B35" s="306"/>
      <c r="C35" s="138" t="s">
        <v>23</v>
      </c>
      <c r="D35" s="139"/>
      <c r="E35" s="316"/>
      <c r="F35" s="316"/>
      <c r="G35" s="316"/>
      <c r="H35" s="316"/>
      <c r="I35" s="317"/>
      <c r="J35" s="318"/>
      <c r="K35" s="40"/>
    </row>
    <row r="36" spans="1:11" ht="19.5" customHeight="1">
      <c r="A36" s="40"/>
      <c r="B36" s="307"/>
      <c r="C36" s="140" t="s">
        <v>24</v>
      </c>
      <c r="D36" s="141"/>
      <c r="E36" s="308"/>
      <c r="F36" s="308"/>
      <c r="G36" s="308"/>
      <c r="H36" s="308"/>
      <c r="I36" s="309"/>
      <c r="J36" s="310"/>
      <c r="K36" s="40"/>
    </row>
    <row r="37" spans="1:11" ht="18.75" customHeight="1">
      <c r="A37" s="40"/>
      <c r="B37" s="322"/>
      <c r="C37" s="90"/>
      <c r="D37" s="90"/>
      <c r="E37" s="325"/>
      <c r="F37" s="325"/>
      <c r="G37" s="325"/>
      <c r="H37" s="325"/>
      <c r="I37" s="324"/>
      <c r="J37" s="324"/>
      <c r="K37" s="40"/>
    </row>
    <row r="38" spans="1:11" ht="18.75" customHeight="1">
      <c r="A38" s="40"/>
      <c r="B38" s="322"/>
      <c r="C38" s="89"/>
      <c r="D38" s="89"/>
      <c r="E38" s="325"/>
      <c r="F38" s="325"/>
      <c r="G38" s="325"/>
      <c r="H38" s="325"/>
      <c r="I38" s="324"/>
      <c r="J38" s="324"/>
      <c r="K38" s="40"/>
    </row>
    <row r="39" spans="1:11" ht="18.75" customHeight="1">
      <c r="A39" s="40"/>
      <c r="B39" s="322"/>
      <c r="C39" s="90"/>
      <c r="D39" s="90"/>
      <c r="E39" s="325"/>
      <c r="F39" s="325"/>
      <c r="G39" s="325"/>
      <c r="H39" s="325"/>
      <c r="I39" s="325"/>
      <c r="J39" s="325"/>
      <c r="K39" s="40"/>
    </row>
    <row r="40" spans="1:11" ht="18.75" customHeight="1">
      <c r="A40" s="40"/>
      <c r="B40" s="322"/>
      <c r="C40" s="90"/>
      <c r="D40" s="90"/>
      <c r="E40" s="325"/>
      <c r="F40" s="325"/>
      <c r="G40" s="325"/>
      <c r="H40" s="325"/>
      <c r="I40" s="325"/>
      <c r="J40" s="325"/>
      <c r="K40" s="40"/>
    </row>
    <row r="41" spans="1:11" ht="12" customHeight="1">
      <c r="A41" s="40"/>
      <c r="B41" s="319"/>
      <c r="C41" s="319"/>
      <c r="D41" s="45"/>
      <c r="E41" s="45"/>
      <c r="F41" s="83"/>
      <c r="G41" s="323"/>
      <c r="H41" s="323"/>
      <c r="I41" s="323"/>
      <c r="J41" s="323"/>
      <c r="K41" s="40"/>
    </row>
    <row r="42" ht="12.75" customHeight="1" hidden="1"/>
    <row r="43" ht="12.75" customHeight="1" hidden="1"/>
  </sheetData>
  <sheetProtection/>
  <mergeCells count="29"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</mergeCells>
  <dataValidations count="2">
    <dataValidation operator="equal" allowBlank="1" showInputMessage="1" showErrorMessage="1" sqref="H16"/>
    <dataValidation operator="equal" allowBlank="1" showInputMessage="1" showErrorMessage="1" sqref="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107.25390625" style="0" customWidth="1"/>
    <col min="2" max="6" width="8.25390625" style="0" customWidth="1"/>
  </cols>
  <sheetData>
    <row r="1" ht="15" customHeight="1">
      <c r="A1" s="108" t="s">
        <v>510</v>
      </c>
    </row>
    <row r="2" ht="15" customHeight="1">
      <c r="A2" s="108"/>
    </row>
    <row r="3" ht="19.5" customHeight="1"/>
    <row r="4" ht="16.5" customHeight="1">
      <c r="A4" s="86" t="s">
        <v>511</v>
      </c>
    </row>
    <row r="5" ht="16.5" customHeight="1">
      <c r="A5" s="86" t="s">
        <v>512</v>
      </c>
    </row>
    <row r="6" ht="15.75" customHeight="1">
      <c r="A6" s="86" t="s">
        <v>513</v>
      </c>
    </row>
    <row r="7" ht="15.75" customHeight="1">
      <c r="A7" s="86" t="s">
        <v>514</v>
      </c>
    </row>
    <row r="8" ht="15" customHeight="1">
      <c r="A8" s="86" t="s">
        <v>515</v>
      </c>
    </row>
    <row r="9" ht="16.5" customHeight="1">
      <c r="A9" s="86" t="s">
        <v>516</v>
      </c>
    </row>
    <row r="10" ht="17.25" customHeight="1">
      <c r="A10" s="86" t="s">
        <v>517</v>
      </c>
    </row>
    <row r="11" ht="14.25" customHeight="1">
      <c r="A11" s="86" t="s">
        <v>518</v>
      </c>
    </row>
    <row r="12" ht="14.25" customHeight="1">
      <c r="A12" s="86" t="s">
        <v>519</v>
      </c>
    </row>
    <row r="13" ht="12" customHeight="1">
      <c r="A13" s="86" t="s">
        <v>520</v>
      </c>
    </row>
    <row r="14" ht="14.25" customHeight="1">
      <c r="A14" s="86" t="s">
        <v>521</v>
      </c>
    </row>
    <row r="15" ht="9.75" customHeight="1">
      <c r="A15" s="86"/>
    </row>
    <row r="16" ht="18" customHeight="1">
      <c r="A16" s="86" t="s">
        <v>522</v>
      </c>
    </row>
    <row r="17" ht="14.25" customHeight="1">
      <c r="A17" s="86" t="s">
        <v>523</v>
      </c>
    </row>
    <row r="18" ht="16.5" customHeight="1">
      <c r="A18" s="86" t="s">
        <v>524</v>
      </c>
    </row>
    <row r="19" ht="17.25" customHeight="1">
      <c r="A19" s="86" t="s">
        <v>525</v>
      </c>
    </row>
    <row r="20" ht="15" customHeight="1">
      <c r="A20" s="86" t="s">
        <v>526</v>
      </c>
    </row>
    <row r="21" ht="16.5" customHeight="1">
      <c r="A21" s="86" t="s">
        <v>527</v>
      </c>
    </row>
    <row r="22" ht="16.5" customHeight="1">
      <c r="A22" s="86" t="s">
        <v>528</v>
      </c>
    </row>
    <row r="23" spans="1:6" ht="16.5" customHeight="1">
      <c r="A23" s="86" t="s">
        <v>529</v>
      </c>
      <c r="F23" t="s">
        <v>530</v>
      </c>
    </row>
    <row r="24" ht="14.25" customHeight="1">
      <c r="A24" s="86"/>
    </row>
    <row r="25" ht="9" customHeight="1">
      <c r="A25" s="86"/>
    </row>
    <row r="26" ht="14.25" customHeight="1">
      <c r="A26" s="86" t="s">
        <v>531</v>
      </c>
    </row>
    <row r="27" ht="9.75" customHeight="1">
      <c r="A27" s="86"/>
    </row>
    <row r="28" ht="16.5" customHeight="1">
      <c r="A28" s="86" t="s">
        <v>532</v>
      </c>
    </row>
    <row r="29" ht="16.5" customHeight="1">
      <c r="A29" s="86" t="s">
        <v>533</v>
      </c>
    </row>
    <row r="30" ht="16.5" customHeight="1">
      <c r="A30" s="86" t="s">
        <v>534</v>
      </c>
    </row>
    <row r="31" ht="16.5" customHeight="1">
      <c r="A31" s="86" t="s">
        <v>535</v>
      </c>
    </row>
    <row r="32" ht="16.5" customHeight="1">
      <c r="A32" s="86" t="s">
        <v>536</v>
      </c>
    </row>
    <row r="33" ht="16.5" customHeight="1">
      <c r="A33" s="86" t="s">
        <v>537</v>
      </c>
    </row>
    <row r="34" ht="17.25" customHeight="1">
      <c r="A34" s="86" t="s">
        <v>538</v>
      </c>
    </row>
    <row r="35" ht="14.25" customHeight="1">
      <c r="A35" s="86" t="s">
        <v>539</v>
      </c>
    </row>
    <row r="36" ht="15" customHeight="1">
      <c r="A36" s="86" t="s">
        <v>540</v>
      </c>
    </row>
    <row r="37" ht="14.25" customHeight="1">
      <c r="A37" s="86" t="s">
        <v>541</v>
      </c>
    </row>
    <row r="38" ht="14.25" customHeight="1">
      <c r="A38" s="181" t="s">
        <v>542</v>
      </c>
    </row>
    <row r="39" ht="14.25" customHeight="1">
      <c r="A39" s="181" t="s">
        <v>543</v>
      </c>
    </row>
    <row r="40" ht="14.25" customHeight="1">
      <c r="A40" s="86"/>
    </row>
    <row r="41" ht="14.25" customHeight="1">
      <c r="A41" s="86"/>
    </row>
    <row r="42" ht="14.25" customHeight="1">
      <c r="A42" s="87"/>
    </row>
    <row r="43" ht="14.25" customHeight="1">
      <c r="A43" s="87"/>
    </row>
    <row r="44" ht="14.25" customHeight="1">
      <c r="A44" s="87"/>
    </row>
    <row r="45" ht="14.25" customHeight="1">
      <c r="A45" s="87"/>
    </row>
    <row r="46" ht="14.25" customHeight="1">
      <c r="A46" s="87"/>
    </row>
    <row r="47" ht="14.25" customHeight="1">
      <c r="A47" s="87"/>
    </row>
    <row r="48" ht="15" customHeight="1">
      <c r="A48" s="1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2"/>
  <sheetViews>
    <sheetView workbookViewId="0" topLeftCell="A1">
      <selection activeCell="D60" sqref="D60"/>
    </sheetView>
  </sheetViews>
  <sheetFormatPr defaultColWidth="9.00390625" defaultRowHeight="12.75" customHeight="1"/>
  <cols>
    <col min="1" max="1" width="114.375" style="0" customWidth="1"/>
  </cols>
  <sheetData>
    <row r="1" ht="15" customHeight="1">
      <c r="A1" s="108" t="s">
        <v>544</v>
      </c>
    </row>
    <row r="2" ht="6" customHeight="1">
      <c r="A2" s="108"/>
    </row>
    <row r="3" ht="14.25" customHeight="1">
      <c r="A3" s="86" t="s">
        <v>545</v>
      </c>
    </row>
    <row r="4" ht="4.5" customHeight="1">
      <c r="A4" s="111"/>
    </row>
    <row r="5" ht="14.25" customHeight="1">
      <c r="A5" s="86" t="s">
        <v>546</v>
      </c>
    </row>
    <row r="6" ht="14.25" customHeight="1">
      <c r="A6" s="86" t="s">
        <v>547</v>
      </c>
    </row>
    <row r="7" ht="14.25" customHeight="1">
      <c r="A7" s="86" t="s">
        <v>548</v>
      </c>
    </row>
    <row r="8" ht="14.25" customHeight="1">
      <c r="A8" s="86" t="s">
        <v>549</v>
      </c>
    </row>
    <row r="9" ht="14.25" customHeight="1">
      <c r="A9" s="86" t="s">
        <v>550</v>
      </c>
    </row>
    <row r="10" ht="14.25" customHeight="1">
      <c r="A10" s="86" t="s">
        <v>551</v>
      </c>
    </row>
    <row r="11" ht="14.25" customHeight="1">
      <c r="A11" s="86" t="s">
        <v>552</v>
      </c>
    </row>
    <row r="12" ht="14.25" customHeight="1">
      <c r="A12" s="86" t="s">
        <v>553</v>
      </c>
    </row>
    <row r="13" ht="14.25" customHeight="1">
      <c r="A13" s="86" t="s">
        <v>554</v>
      </c>
    </row>
    <row r="14" ht="14.25" customHeight="1">
      <c r="A14" s="86" t="s">
        <v>555</v>
      </c>
    </row>
    <row r="15" ht="14.25" customHeight="1">
      <c r="A15" s="86" t="s">
        <v>556</v>
      </c>
    </row>
    <row r="16" ht="14.25" customHeight="1">
      <c r="A16" s="86" t="s">
        <v>557</v>
      </c>
    </row>
    <row r="17" ht="14.25" customHeight="1">
      <c r="A17" s="86" t="s">
        <v>558</v>
      </c>
    </row>
    <row r="18" ht="14.25" customHeight="1">
      <c r="A18" s="86" t="s">
        <v>559</v>
      </c>
    </row>
    <row r="19" ht="14.25" customHeight="1">
      <c r="A19" s="86" t="s">
        <v>560</v>
      </c>
    </row>
    <row r="20" ht="14.25" customHeight="1">
      <c r="A20" s="86" t="s">
        <v>561</v>
      </c>
    </row>
    <row r="21" ht="14.25" customHeight="1">
      <c r="A21" s="86" t="s">
        <v>562</v>
      </c>
    </row>
    <row r="22" ht="14.25" customHeight="1">
      <c r="A22" s="86" t="s">
        <v>563</v>
      </c>
    </row>
    <row r="23" ht="14.25" customHeight="1">
      <c r="A23" s="86" t="s">
        <v>564</v>
      </c>
    </row>
    <row r="24" ht="14.25" customHeight="1">
      <c r="A24" s="86" t="s">
        <v>565</v>
      </c>
    </row>
    <row r="25" ht="14.25" customHeight="1">
      <c r="A25" s="86" t="s">
        <v>566</v>
      </c>
    </row>
    <row r="26" ht="14.25" customHeight="1">
      <c r="A26" s="86" t="s">
        <v>567</v>
      </c>
    </row>
    <row r="27" ht="14.25" customHeight="1">
      <c r="A27" s="86" t="s">
        <v>568</v>
      </c>
    </row>
    <row r="28" ht="14.25" customHeight="1">
      <c r="A28" s="86" t="s">
        <v>569</v>
      </c>
    </row>
    <row r="29" ht="14.25" customHeight="1">
      <c r="A29" s="86" t="s">
        <v>570</v>
      </c>
    </row>
    <row r="30" ht="14.25" customHeight="1">
      <c r="A30" s="86" t="s">
        <v>571</v>
      </c>
    </row>
    <row r="31" ht="14.25" customHeight="1">
      <c r="A31" s="86" t="s">
        <v>572</v>
      </c>
    </row>
    <row r="32" ht="14.25" customHeight="1">
      <c r="A32" s="86" t="s">
        <v>573</v>
      </c>
    </row>
    <row r="33" ht="14.25" customHeight="1">
      <c r="A33" s="86" t="s">
        <v>574</v>
      </c>
    </row>
    <row r="34" ht="14.25" customHeight="1">
      <c r="A34" s="86" t="s">
        <v>575</v>
      </c>
    </row>
    <row r="35" ht="14.25" customHeight="1">
      <c r="A35" s="86" t="s">
        <v>576</v>
      </c>
    </row>
    <row r="36" ht="14.25" customHeight="1">
      <c r="A36" s="87" t="s">
        <v>577</v>
      </c>
    </row>
    <row r="37" ht="14.25" customHeight="1">
      <c r="A37" s="87" t="s">
        <v>578</v>
      </c>
    </row>
    <row r="38" ht="14.25" customHeight="1">
      <c r="A38" s="87" t="s">
        <v>579</v>
      </c>
    </row>
    <row r="39" ht="14.25" customHeight="1">
      <c r="A39" s="87" t="s">
        <v>580</v>
      </c>
    </row>
    <row r="40" ht="16.5" customHeight="1">
      <c r="A40" s="133" t="s">
        <v>581</v>
      </c>
    </row>
    <row r="41" ht="13.5" customHeight="1">
      <c r="A41" s="132" t="s">
        <v>582</v>
      </c>
    </row>
    <row r="42" ht="10.5" customHeight="1">
      <c r="A42" s="86"/>
    </row>
    <row r="43" ht="15.75" customHeight="1">
      <c r="A43" s="86" t="s">
        <v>583</v>
      </c>
    </row>
    <row r="44" ht="6" customHeight="1">
      <c r="A44" s="86"/>
    </row>
    <row r="45" ht="14.25" customHeight="1">
      <c r="A45" s="143" t="s">
        <v>584</v>
      </c>
    </row>
    <row r="46" ht="14.25" customHeight="1">
      <c r="A46" s="143" t="s">
        <v>585</v>
      </c>
    </row>
    <row r="47" ht="14.25" customHeight="1">
      <c r="A47" s="143" t="s">
        <v>586</v>
      </c>
    </row>
    <row r="48" ht="14.25" customHeight="1">
      <c r="A48" s="143" t="s">
        <v>587</v>
      </c>
    </row>
    <row r="49" ht="14.25" customHeight="1">
      <c r="A49" s="143" t="s">
        <v>588</v>
      </c>
    </row>
    <row r="50" ht="15" customHeight="1">
      <c r="A50" s="143" t="s">
        <v>589</v>
      </c>
    </row>
    <row r="51" ht="15" customHeight="1">
      <c r="A51" s="143" t="s">
        <v>590</v>
      </c>
    </row>
    <row r="52" ht="14.25" customHeight="1">
      <c r="A52" s="143" t="s">
        <v>591</v>
      </c>
    </row>
    <row r="53" ht="14.25" customHeight="1">
      <c r="A53" s="86" t="s">
        <v>592</v>
      </c>
    </row>
    <row r="54" ht="14.25" customHeight="1">
      <c r="A54" s="142" t="s">
        <v>593</v>
      </c>
    </row>
    <row r="55" ht="14.25" customHeight="1">
      <c r="A55" s="143" t="s">
        <v>594</v>
      </c>
    </row>
    <row r="56" ht="15" customHeight="1">
      <c r="A56" s="143" t="s">
        <v>595</v>
      </c>
    </row>
    <row r="57" ht="15" customHeight="1">
      <c r="A57" s="247" t="s">
        <v>596</v>
      </c>
    </row>
    <row r="58" ht="15" customHeight="1">
      <c r="A58" s="247" t="s">
        <v>597</v>
      </c>
    </row>
    <row r="59" ht="15" customHeight="1">
      <c r="A59" s="143" t="s">
        <v>598</v>
      </c>
    </row>
    <row r="60" ht="14.25" customHeight="1">
      <c r="A60" s="143" t="s">
        <v>599</v>
      </c>
    </row>
    <row r="61" ht="14.25" customHeight="1">
      <c r="A61" s="143" t="s">
        <v>600</v>
      </c>
    </row>
    <row r="62" ht="14.25" customHeight="1">
      <c r="A62" s="86" t="s">
        <v>601</v>
      </c>
    </row>
    <row r="63" ht="14.25" customHeight="1">
      <c r="A63" s="86" t="s">
        <v>602</v>
      </c>
    </row>
    <row r="64" ht="14.25" customHeight="1">
      <c r="A64" s="86" t="s">
        <v>603</v>
      </c>
    </row>
    <row r="65" ht="14.25" customHeight="1">
      <c r="A65" s="86" t="s">
        <v>604</v>
      </c>
    </row>
    <row r="66" ht="14.25" customHeight="1">
      <c r="A66" s="86" t="s">
        <v>605</v>
      </c>
    </row>
    <row r="67" ht="14.25" customHeight="1">
      <c r="A67" s="86" t="s">
        <v>606</v>
      </c>
    </row>
    <row r="68" ht="14.25" customHeight="1">
      <c r="A68" s="86" t="s">
        <v>607</v>
      </c>
    </row>
    <row r="69" ht="14.25" customHeight="1">
      <c r="A69" s="86" t="s">
        <v>608</v>
      </c>
    </row>
    <row r="70" ht="14.25" customHeight="1">
      <c r="A70" s="86" t="s">
        <v>609</v>
      </c>
    </row>
    <row r="71" ht="15" customHeight="1">
      <c r="A71" s="113" t="s">
        <v>610</v>
      </c>
    </row>
    <row r="72" ht="15" customHeight="1">
      <c r="A72" s="113" t="s">
        <v>611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1"/>
  <sheetViews>
    <sheetView workbookViewId="0" topLeftCell="A1">
      <selection activeCell="A61" sqref="A61"/>
    </sheetView>
  </sheetViews>
  <sheetFormatPr defaultColWidth="9.00390625" defaultRowHeight="12.75" customHeight="1"/>
  <cols>
    <col min="1" max="1" width="104.25390625" style="0" customWidth="1"/>
  </cols>
  <sheetData>
    <row r="1" ht="15" customHeight="1">
      <c r="A1" s="254" t="s">
        <v>612</v>
      </c>
    </row>
    <row r="2" ht="17.25" customHeight="1">
      <c r="A2" s="111" t="s">
        <v>613</v>
      </c>
    </row>
    <row r="3" ht="4.5" customHeight="1">
      <c r="A3" s="111"/>
    </row>
    <row r="4" ht="14.25" customHeight="1">
      <c r="A4" s="86" t="s">
        <v>614</v>
      </c>
    </row>
    <row r="5" ht="14.25" customHeight="1">
      <c r="A5" s="86" t="s">
        <v>615</v>
      </c>
    </row>
    <row r="6" ht="14.25" customHeight="1">
      <c r="A6" s="86" t="s">
        <v>616</v>
      </c>
    </row>
    <row r="7" ht="14.25" customHeight="1">
      <c r="A7" s="86" t="s">
        <v>617</v>
      </c>
    </row>
    <row r="8" ht="14.25" customHeight="1">
      <c r="A8" s="86" t="s">
        <v>618</v>
      </c>
    </row>
    <row r="9" ht="14.25" customHeight="1">
      <c r="A9" s="86" t="s">
        <v>619</v>
      </c>
    </row>
    <row r="10" ht="14.25" customHeight="1">
      <c r="A10" s="86" t="s">
        <v>620</v>
      </c>
    </row>
    <row r="11" ht="14.25" customHeight="1">
      <c r="A11" s="86" t="s">
        <v>621</v>
      </c>
    </row>
    <row r="12" ht="14.25" customHeight="1">
      <c r="A12" s="86" t="s">
        <v>622</v>
      </c>
    </row>
    <row r="13" ht="14.25" customHeight="1">
      <c r="A13" s="86" t="s">
        <v>623</v>
      </c>
    </row>
    <row r="14" ht="14.25" customHeight="1">
      <c r="A14" s="86" t="s">
        <v>624</v>
      </c>
    </row>
    <row r="15" ht="14.25" customHeight="1">
      <c r="A15" s="86" t="s">
        <v>625</v>
      </c>
    </row>
    <row r="16" ht="14.25" customHeight="1">
      <c r="A16" s="86" t="s">
        <v>626</v>
      </c>
    </row>
    <row r="17" ht="14.25" customHeight="1">
      <c r="A17" s="86" t="s">
        <v>627</v>
      </c>
    </row>
    <row r="18" ht="14.25" customHeight="1">
      <c r="A18" s="86" t="s">
        <v>628</v>
      </c>
    </row>
    <row r="19" ht="14.25" customHeight="1">
      <c r="A19" s="86" t="s">
        <v>629</v>
      </c>
    </row>
    <row r="20" ht="14.25" customHeight="1">
      <c r="A20" s="86" t="s">
        <v>630</v>
      </c>
    </row>
    <row r="21" ht="14.25" customHeight="1">
      <c r="A21" s="86" t="s">
        <v>631</v>
      </c>
    </row>
    <row r="22" ht="14.25" customHeight="1">
      <c r="A22" s="86" t="s">
        <v>632</v>
      </c>
    </row>
    <row r="23" ht="14.25" customHeight="1">
      <c r="A23" s="86" t="s">
        <v>633</v>
      </c>
    </row>
    <row r="24" ht="14.25" customHeight="1">
      <c r="A24" s="86" t="s">
        <v>634</v>
      </c>
    </row>
    <row r="25" ht="14.25" customHeight="1">
      <c r="A25" s="86" t="s">
        <v>635</v>
      </c>
    </row>
    <row r="26" ht="14.25" customHeight="1">
      <c r="A26" s="86" t="s">
        <v>636</v>
      </c>
    </row>
    <row r="27" ht="14.25" customHeight="1">
      <c r="A27" s="86" t="s">
        <v>637</v>
      </c>
    </row>
    <row r="28" ht="14.25" customHeight="1">
      <c r="A28" s="86" t="s">
        <v>638</v>
      </c>
    </row>
    <row r="29" ht="14.25" customHeight="1">
      <c r="A29" s="86" t="s">
        <v>639</v>
      </c>
    </row>
    <row r="30" ht="14.25" customHeight="1">
      <c r="A30" s="86" t="s">
        <v>640</v>
      </c>
    </row>
    <row r="31" ht="14.25" customHeight="1">
      <c r="A31" s="86" t="s">
        <v>641</v>
      </c>
    </row>
    <row r="32" ht="14.25" customHeight="1">
      <c r="A32" s="86" t="s">
        <v>642</v>
      </c>
    </row>
    <row r="33" ht="14.25" customHeight="1">
      <c r="A33" s="86" t="s">
        <v>643</v>
      </c>
    </row>
    <row r="34" ht="14.25" customHeight="1">
      <c r="A34" s="86" t="s">
        <v>644</v>
      </c>
    </row>
    <row r="35" ht="14.25" customHeight="1">
      <c r="A35" s="86" t="s">
        <v>645</v>
      </c>
    </row>
    <row r="36" ht="14.25" customHeight="1">
      <c r="A36" s="86" t="s">
        <v>646</v>
      </c>
    </row>
    <row r="37" ht="14.25" customHeight="1">
      <c r="A37" s="86" t="s">
        <v>647</v>
      </c>
    </row>
    <row r="38" ht="14.25" customHeight="1">
      <c r="A38" s="86" t="s">
        <v>648</v>
      </c>
    </row>
    <row r="39" ht="14.25" customHeight="1">
      <c r="A39" s="86" t="s">
        <v>649</v>
      </c>
    </row>
    <row r="40" ht="15.75" customHeight="1">
      <c r="A40" s="86" t="s">
        <v>650</v>
      </c>
    </row>
    <row r="41" ht="14.25" customHeight="1">
      <c r="A41" s="86" t="s">
        <v>651</v>
      </c>
    </row>
    <row r="42" ht="14.25" customHeight="1">
      <c r="A42" s="86" t="s">
        <v>652</v>
      </c>
    </row>
    <row r="43" ht="15" customHeight="1">
      <c r="A43" s="86" t="s">
        <v>653</v>
      </c>
    </row>
    <row r="44" ht="15" customHeight="1">
      <c r="A44" s="86" t="s">
        <v>654</v>
      </c>
    </row>
    <row r="45" ht="15" customHeight="1">
      <c r="A45" s="86" t="s">
        <v>655</v>
      </c>
    </row>
    <row r="46" ht="15" customHeight="1">
      <c r="A46" s="86" t="s">
        <v>656</v>
      </c>
    </row>
    <row r="47" ht="14.25" customHeight="1">
      <c r="A47" s="86" t="s">
        <v>657</v>
      </c>
    </row>
    <row r="48" ht="14.25" customHeight="1">
      <c r="A48" s="86" t="s">
        <v>658</v>
      </c>
    </row>
    <row r="49" ht="14.25" customHeight="1">
      <c r="A49" s="86"/>
    </row>
    <row r="50" ht="15" customHeight="1">
      <c r="A50" s="111" t="s">
        <v>659</v>
      </c>
    </row>
    <row r="51" ht="13.5" customHeight="1">
      <c r="A51" s="86" t="s">
        <v>660</v>
      </c>
    </row>
    <row r="52" ht="18.75" customHeight="1">
      <c r="A52" s="86" t="s">
        <v>661</v>
      </c>
    </row>
    <row r="53" ht="15" customHeight="1">
      <c r="A53" s="86" t="s">
        <v>662</v>
      </c>
    </row>
    <row r="54" ht="15" customHeight="1">
      <c r="A54" s="86" t="s">
        <v>663</v>
      </c>
    </row>
    <row r="55" ht="14.25" customHeight="1">
      <c r="A55" s="86" t="s">
        <v>664</v>
      </c>
    </row>
    <row r="56" ht="14.25" customHeight="1">
      <c r="A56" s="86" t="s">
        <v>665</v>
      </c>
    </row>
    <row r="57" ht="19.5" customHeight="1">
      <c r="A57" s="86" t="s">
        <v>666</v>
      </c>
    </row>
    <row r="58" ht="14.25" customHeight="1">
      <c r="A58" s="86" t="s">
        <v>667</v>
      </c>
    </row>
    <row r="59" ht="14.25" customHeight="1">
      <c r="A59" s="86"/>
    </row>
    <row r="60" ht="14.25" customHeight="1">
      <c r="A60" s="111"/>
    </row>
    <row r="61" ht="14.25" customHeight="1">
      <c r="A61" s="86"/>
    </row>
    <row r="62" ht="14.25" customHeight="1">
      <c r="A62" s="86"/>
    </row>
    <row r="63" ht="14.25" customHeight="1">
      <c r="A63" s="86"/>
    </row>
    <row r="64" ht="15" customHeight="1">
      <c r="A64" s="86"/>
    </row>
    <row r="68" ht="15" customHeight="1"/>
    <row r="76" ht="14.25" customHeight="1">
      <c r="A76" s="86"/>
    </row>
    <row r="77" ht="14.25" customHeight="1">
      <c r="A77" s="86"/>
    </row>
    <row r="78" ht="14.25" customHeight="1">
      <c r="A78" s="86"/>
    </row>
    <row r="79" ht="14.25" customHeight="1">
      <c r="A79" s="86"/>
    </row>
    <row r="80" ht="15" customHeight="1">
      <c r="A80" s="111"/>
    </row>
    <row r="81" ht="14.25" customHeight="1">
      <c r="A81" s="8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80"/>
  <sheetViews>
    <sheetView workbookViewId="0" topLeftCell="A1">
      <selection activeCell="D28" sqref="D28"/>
    </sheetView>
  </sheetViews>
  <sheetFormatPr defaultColWidth="9.00390625" defaultRowHeight="12.75" customHeight="1"/>
  <cols>
    <col min="1" max="1" width="104.375" style="0" customWidth="1"/>
  </cols>
  <sheetData>
    <row r="1" ht="15" customHeight="1">
      <c r="A1" s="108" t="s">
        <v>668</v>
      </c>
    </row>
    <row r="2" ht="15" customHeight="1">
      <c r="A2" s="111"/>
    </row>
    <row r="3" ht="18.75" customHeight="1">
      <c r="A3" s="111" t="s">
        <v>669</v>
      </c>
    </row>
    <row r="4" ht="15" customHeight="1">
      <c r="A4" s="86" t="s">
        <v>670</v>
      </c>
    </row>
    <row r="5" ht="15" customHeight="1">
      <c r="A5" s="86" t="s">
        <v>671</v>
      </c>
    </row>
    <row r="6" ht="14.25" customHeight="1">
      <c r="A6" s="86" t="s">
        <v>672</v>
      </c>
    </row>
    <row r="7" ht="15" customHeight="1">
      <c r="A7" s="111"/>
    </row>
    <row r="8" ht="15" customHeight="1">
      <c r="A8" s="111"/>
    </row>
    <row r="9" ht="15" customHeight="1">
      <c r="A9" s="111" t="s">
        <v>673</v>
      </c>
    </row>
    <row r="10" ht="15" customHeight="1">
      <c r="A10" s="111"/>
    </row>
    <row r="11" ht="14.25" customHeight="1">
      <c r="A11" s="86" t="s">
        <v>674</v>
      </c>
    </row>
    <row r="12" ht="14.25" customHeight="1">
      <c r="A12" s="86" t="s">
        <v>675</v>
      </c>
    </row>
    <row r="13" ht="14.25" customHeight="1">
      <c r="A13" s="86" t="s">
        <v>676</v>
      </c>
    </row>
    <row r="14" ht="14.25" customHeight="1">
      <c r="A14" s="86" t="s">
        <v>677</v>
      </c>
    </row>
    <row r="15" ht="14.25" customHeight="1">
      <c r="A15" s="86" t="s">
        <v>678</v>
      </c>
    </row>
    <row r="16" ht="14.25" customHeight="1">
      <c r="A16" s="86" t="s">
        <v>679</v>
      </c>
    </row>
    <row r="17" ht="14.25" customHeight="1">
      <c r="A17" s="86" t="s">
        <v>680</v>
      </c>
    </row>
    <row r="18" ht="15" customHeight="1">
      <c r="A18" s="86" t="s">
        <v>681</v>
      </c>
    </row>
    <row r="19" ht="14.25" customHeight="1">
      <c r="A19" s="86" t="s">
        <v>682</v>
      </c>
    </row>
    <row r="20" ht="14.25" customHeight="1">
      <c r="A20" s="86" t="s">
        <v>683</v>
      </c>
    </row>
    <row r="21" ht="14.25" customHeight="1">
      <c r="A21" s="86" t="s">
        <v>684</v>
      </c>
    </row>
    <row r="22" ht="14.25" customHeight="1">
      <c r="A22" s="86" t="s">
        <v>685</v>
      </c>
    </row>
    <row r="23" ht="14.25" customHeight="1">
      <c r="A23" s="86" t="s">
        <v>686</v>
      </c>
    </row>
    <row r="24" ht="14.25" customHeight="1">
      <c r="A24" s="86" t="s">
        <v>687</v>
      </c>
    </row>
    <row r="25" ht="16.5" customHeight="1">
      <c r="A25" s="86" t="s">
        <v>688</v>
      </c>
    </row>
    <row r="26" ht="14.25" customHeight="1">
      <c r="A26" s="86" t="s">
        <v>689</v>
      </c>
    </row>
    <row r="27" ht="14.25" customHeight="1">
      <c r="A27" s="86" t="s">
        <v>690</v>
      </c>
    </row>
    <row r="28" ht="14.25" customHeight="1">
      <c r="A28" s="86" t="s">
        <v>691</v>
      </c>
    </row>
    <row r="29" ht="14.25" customHeight="1">
      <c r="A29" s="86" t="s">
        <v>692</v>
      </c>
    </row>
    <row r="30" ht="14.25" customHeight="1">
      <c r="A30" s="86" t="s">
        <v>693</v>
      </c>
    </row>
    <row r="31" ht="14.25" customHeight="1">
      <c r="A31" s="86" t="s">
        <v>694</v>
      </c>
    </row>
    <row r="32" ht="14.25" customHeight="1">
      <c r="A32" s="86" t="s">
        <v>695</v>
      </c>
    </row>
    <row r="33" ht="14.25" customHeight="1">
      <c r="A33" s="86" t="s">
        <v>696</v>
      </c>
    </row>
    <row r="34" ht="14.25" customHeight="1">
      <c r="A34" s="86" t="s">
        <v>682</v>
      </c>
    </row>
    <row r="35" ht="14.25" customHeight="1">
      <c r="A35" s="86" t="s">
        <v>697</v>
      </c>
    </row>
    <row r="36" ht="14.25" customHeight="1">
      <c r="A36" s="86" t="s">
        <v>698</v>
      </c>
    </row>
    <row r="37" ht="14.25" customHeight="1">
      <c r="A37" s="86" t="s">
        <v>699</v>
      </c>
    </row>
    <row r="38" ht="14.25" customHeight="1">
      <c r="A38" s="86" t="s">
        <v>700</v>
      </c>
    </row>
    <row r="39" ht="14.25" customHeight="1">
      <c r="A39" s="86" t="s">
        <v>701</v>
      </c>
    </row>
    <row r="40" ht="14.25" customHeight="1">
      <c r="A40" s="86" t="s">
        <v>702</v>
      </c>
    </row>
    <row r="41" ht="14.25" customHeight="1">
      <c r="A41" s="86" t="s">
        <v>703</v>
      </c>
    </row>
    <row r="42" ht="16.5" customHeight="1">
      <c r="A42" s="86" t="s">
        <v>704</v>
      </c>
    </row>
    <row r="43" ht="14.25" customHeight="1">
      <c r="A43" s="86" t="s">
        <v>705</v>
      </c>
    </row>
    <row r="44" ht="15.75" customHeight="1">
      <c r="A44" s="86" t="s">
        <v>706</v>
      </c>
    </row>
    <row r="45" ht="14.25" customHeight="1">
      <c r="A45" s="86" t="s">
        <v>707</v>
      </c>
    </row>
    <row r="46" ht="14.25" customHeight="1">
      <c r="A46" s="86" t="s">
        <v>708</v>
      </c>
    </row>
    <row r="47" ht="15.75" customHeight="1">
      <c r="A47" s="86" t="s">
        <v>709</v>
      </c>
    </row>
    <row r="48" ht="15.75" customHeight="1">
      <c r="A48" s="86" t="s">
        <v>710</v>
      </c>
    </row>
    <row r="49" ht="14.25" customHeight="1">
      <c r="A49" s="86" t="s">
        <v>711</v>
      </c>
    </row>
    <row r="50" ht="14.25" customHeight="1">
      <c r="A50" s="86"/>
    </row>
    <row r="51" ht="14.25" customHeight="1">
      <c r="A51" s="86"/>
    </row>
    <row r="52" ht="14.25" customHeight="1">
      <c r="A52" s="86"/>
    </row>
    <row r="53" ht="14.25" customHeight="1">
      <c r="A53" s="86"/>
    </row>
    <row r="54" ht="14.25" customHeight="1">
      <c r="A54" s="86"/>
    </row>
    <row r="55" ht="14.25" customHeight="1">
      <c r="A55" s="86"/>
    </row>
    <row r="56" ht="14.25" customHeight="1">
      <c r="A56" s="86"/>
    </row>
    <row r="57" ht="14.25" customHeight="1">
      <c r="A57" s="86"/>
    </row>
    <row r="58" ht="14.25" customHeight="1">
      <c r="A58" s="86"/>
    </row>
    <row r="59" ht="15" customHeight="1">
      <c r="A59" s="86"/>
    </row>
    <row r="60" ht="15" customHeight="1">
      <c r="A60" s="86"/>
    </row>
    <row r="61" ht="13.5" customHeight="1">
      <c r="A61" s="86"/>
    </row>
    <row r="62" ht="15" customHeight="1">
      <c r="A62" s="86"/>
    </row>
    <row r="63" ht="14.25" customHeight="1">
      <c r="A63" s="86"/>
    </row>
    <row r="64" ht="14.25" customHeight="1">
      <c r="A64" s="86"/>
    </row>
    <row r="65" ht="14.25" customHeight="1">
      <c r="A65" s="86"/>
    </row>
    <row r="66" ht="14.25" customHeight="1">
      <c r="A66" s="86"/>
    </row>
    <row r="67" ht="14.25" customHeight="1">
      <c r="A67" s="86"/>
    </row>
    <row r="68" ht="14.25" customHeight="1">
      <c r="A68" s="86"/>
    </row>
    <row r="69" ht="14.25" customHeight="1">
      <c r="A69" s="86"/>
    </row>
    <row r="70" ht="16.5" customHeight="1">
      <c r="A70" s="86"/>
    </row>
    <row r="71" ht="14.25" customHeight="1">
      <c r="A71" s="86"/>
    </row>
    <row r="72" ht="14.25" customHeight="1">
      <c r="A72" s="86"/>
    </row>
    <row r="73" ht="14.25" customHeight="1">
      <c r="A73" s="86"/>
    </row>
    <row r="74" ht="14.25" customHeight="1">
      <c r="A74" s="86"/>
    </row>
    <row r="75" ht="14.25" customHeight="1">
      <c r="A75" s="86"/>
    </row>
    <row r="76" ht="14.25" customHeight="1">
      <c r="A76" s="86"/>
    </row>
    <row r="77" ht="14.25" customHeight="1">
      <c r="A77" s="86"/>
    </row>
    <row r="78" ht="14.25" customHeight="1">
      <c r="A78" s="86"/>
    </row>
    <row r="79" ht="14.25" customHeight="1">
      <c r="A79" s="86"/>
    </row>
    <row r="80" ht="14.25" customHeight="1">
      <c r="A80" s="86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8"/>
  <sheetViews>
    <sheetView workbookViewId="0" topLeftCell="A1">
      <selection activeCell="A62" sqref="A62"/>
    </sheetView>
  </sheetViews>
  <sheetFormatPr defaultColWidth="9.00390625" defaultRowHeight="12.75" customHeight="1"/>
  <cols>
    <col min="1" max="1" width="102.00390625" style="0" customWidth="1"/>
  </cols>
  <sheetData>
    <row r="1" ht="15" customHeight="1">
      <c r="A1" s="108" t="s">
        <v>712</v>
      </c>
    </row>
    <row r="2" ht="14.25" customHeight="1">
      <c r="A2" s="86"/>
    </row>
    <row r="3" ht="14.25" customHeight="1">
      <c r="A3" s="86" t="s">
        <v>713</v>
      </c>
    </row>
    <row r="4" ht="14.25" customHeight="1">
      <c r="A4" s="86" t="s">
        <v>714</v>
      </c>
    </row>
    <row r="5" ht="14.25" customHeight="1">
      <c r="A5" s="86" t="s">
        <v>715</v>
      </c>
    </row>
    <row r="6" ht="14.25" customHeight="1">
      <c r="A6" s="86" t="s">
        <v>716</v>
      </c>
    </row>
    <row r="7" ht="14.25" customHeight="1">
      <c r="A7" s="86" t="s">
        <v>717</v>
      </c>
    </row>
    <row r="8" ht="14.25" customHeight="1">
      <c r="A8" s="86" t="s">
        <v>718</v>
      </c>
    </row>
    <row r="9" ht="14.25" customHeight="1">
      <c r="A9" s="86" t="s">
        <v>719</v>
      </c>
    </row>
    <row r="10" ht="14.25" customHeight="1">
      <c r="A10" s="86" t="s">
        <v>720</v>
      </c>
    </row>
    <row r="11" ht="14.25" customHeight="1">
      <c r="A11" s="86" t="s">
        <v>721</v>
      </c>
    </row>
    <row r="12" ht="14.25" customHeight="1">
      <c r="A12" s="86" t="s">
        <v>722</v>
      </c>
    </row>
    <row r="13" ht="14.25" customHeight="1">
      <c r="A13" s="86" t="s">
        <v>723</v>
      </c>
    </row>
    <row r="14" ht="14.25" customHeight="1">
      <c r="A14" s="86" t="s">
        <v>724</v>
      </c>
    </row>
    <row r="15" ht="14.25" customHeight="1">
      <c r="A15" s="86" t="s">
        <v>725</v>
      </c>
    </row>
    <row r="16" ht="14.25" customHeight="1">
      <c r="A16" s="86" t="s">
        <v>726</v>
      </c>
    </row>
    <row r="17" ht="14.25" customHeight="1">
      <c r="A17" s="86" t="s">
        <v>727</v>
      </c>
    </row>
    <row r="18" ht="15" customHeight="1">
      <c r="A18" s="86" t="s">
        <v>728</v>
      </c>
    </row>
    <row r="19" ht="15" customHeight="1">
      <c r="A19" s="86" t="s">
        <v>729</v>
      </c>
    </row>
    <row r="20" ht="13.5" customHeight="1">
      <c r="A20" s="86" t="s">
        <v>730</v>
      </c>
    </row>
    <row r="21" ht="15" customHeight="1">
      <c r="A21" s="86" t="s">
        <v>731</v>
      </c>
    </row>
    <row r="22" ht="15" customHeight="1">
      <c r="A22" s="86" t="s">
        <v>732</v>
      </c>
    </row>
    <row r="23" ht="15" customHeight="1">
      <c r="A23" s="86" t="s">
        <v>733</v>
      </c>
    </row>
    <row r="24" ht="15" customHeight="1">
      <c r="A24" s="86" t="s">
        <v>734</v>
      </c>
    </row>
    <row r="25" ht="14.25" customHeight="1">
      <c r="A25" s="86" t="s">
        <v>735</v>
      </c>
    </row>
    <row r="26" ht="14.25" customHeight="1">
      <c r="A26" s="86" t="s">
        <v>736</v>
      </c>
    </row>
    <row r="27" ht="14.25" customHeight="1">
      <c r="A27" s="86" t="s">
        <v>737</v>
      </c>
    </row>
    <row r="28" ht="14.25" customHeight="1">
      <c r="A28" s="86" t="s">
        <v>738</v>
      </c>
    </row>
    <row r="29" ht="14.25" customHeight="1">
      <c r="A29" s="86" t="s">
        <v>739</v>
      </c>
    </row>
    <row r="30" ht="14.25" customHeight="1">
      <c r="A30" s="86" t="s">
        <v>740</v>
      </c>
    </row>
    <row r="31" ht="14.25" customHeight="1">
      <c r="A31" s="86"/>
    </row>
    <row r="32" ht="8.25" customHeight="1">
      <c r="A32" s="86"/>
    </row>
    <row r="33" ht="15" customHeight="1">
      <c r="A33" s="111" t="s">
        <v>371</v>
      </c>
    </row>
    <row r="34" ht="17.25" customHeight="1">
      <c r="A34" s="86" t="s">
        <v>741</v>
      </c>
    </row>
    <row r="35" ht="14.25" customHeight="1">
      <c r="A35" s="86" t="s">
        <v>742</v>
      </c>
    </row>
    <row r="36" ht="15.75" customHeight="1">
      <c r="A36" s="86"/>
    </row>
    <row r="37" ht="15" customHeight="1">
      <c r="A37" s="111" t="s">
        <v>743</v>
      </c>
    </row>
    <row r="38" ht="14.25" customHeight="1">
      <c r="A38" s="86" t="s">
        <v>744</v>
      </c>
    </row>
    <row r="39" ht="14.25" customHeight="1">
      <c r="A39" s="86" t="s">
        <v>745</v>
      </c>
    </row>
    <row r="40" ht="14.25" customHeight="1">
      <c r="A40" s="86" t="s">
        <v>746</v>
      </c>
    </row>
    <row r="41" ht="15.75" customHeight="1">
      <c r="A41" s="86" t="s">
        <v>747</v>
      </c>
    </row>
    <row r="42" ht="15.75" customHeight="1">
      <c r="A42" s="86" t="s">
        <v>748</v>
      </c>
    </row>
    <row r="43" ht="14.25" customHeight="1">
      <c r="A43" s="86" t="s">
        <v>749</v>
      </c>
    </row>
    <row r="44" ht="14.25" customHeight="1">
      <c r="A44" s="86" t="s">
        <v>750</v>
      </c>
    </row>
    <row r="45" ht="14.25" customHeight="1">
      <c r="A45" s="86" t="s">
        <v>751</v>
      </c>
    </row>
    <row r="46" ht="14.25" customHeight="1">
      <c r="A46" s="86" t="s">
        <v>752</v>
      </c>
    </row>
    <row r="47" ht="14.25" customHeight="1">
      <c r="A47" s="86" t="s">
        <v>753</v>
      </c>
    </row>
    <row r="48" ht="14.25" customHeight="1">
      <c r="A48" s="86" t="s">
        <v>754</v>
      </c>
    </row>
    <row r="49" ht="14.25" customHeight="1">
      <c r="A49" s="86"/>
    </row>
    <row r="50" ht="14.25" customHeight="1">
      <c r="A50" s="86"/>
    </row>
    <row r="51" ht="14.25" customHeight="1">
      <c r="A51" s="86"/>
    </row>
    <row r="52" ht="14.25" customHeight="1">
      <c r="A52" s="86"/>
    </row>
    <row r="53" ht="15" customHeight="1">
      <c r="A53" s="111"/>
    </row>
    <row r="54" ht="15" customHeight="1">
      <c r="A54" s="111"/>
    </row>
    <row r="55" ht="14.25" customHeight="1">
      <c r="A55" s="86"/>
    </row>
    <row r="56" ht="14.25" customHeight="1">
      <c r="A56" s="86"/>
    </row>
    <row r="57" ht="14.25" customHeight="1">
      <c r="A57" s="86"/>
    </row>
    <row r="58" ht="14.25" customHeight="1">
      <c r="A58" s="8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tabSelected="1" zoomScale="90" zoomScaleNormal="90" zoomScalePageLayoutView="9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80"/>
      <c r="K1" s="209"/>
      <c r="L1" s="209"/>
      <c r="M1" s="209"/>
      <c r="N1" s="209" t="s">
        <v>25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119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26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57"/>
      <c r="C6" s="157" t="s">
        <v>27</v>
      </c>
      <c r="D6" s="347" t="s">
        <v>28</v>
      </c>
      <c r="E6" s="348"/>
      <c r="F6" s="349"/>
      <c r="G6" s="347" t="s">
        <v>29</v>
      </c>
      <c r="H6" s="349"/>
      <c r="I6" s="347" t="s">
        <v>30</v>
      </c>
      <c r="J6" s="348"/>
      <c r="K6" s="349"/>
      <c r="L6" s="34"/>
      <c r="M6" s="34"/>
      <c r="N6" s="34"/>
    </row>
    <row r="7" spans="2:14" ht="24" customHeight="1">
      <c r="B7" s="31" t="s">
        <v>31</v>
      </c>
      <c r="C7" s="31" t="s">
        <v>32</v>
      </c>
      <c r="D7" s="353">
        <v>1</v>
      </c>
      <c r="E7" s="366"/>
      <c r="F7" s="354"/>
      <c r="G7" s="353">
        <v>2</v>
      </c>
      <c r="H7" s="354"/>
      <c r="I7" s="353">
        <v>3</v>
      </c>
      <c r="J7" s="366"/>
      <c r="K7" s="354"/>
      <c r="L7" s="35"/>
      <c r="M7" s="224"/>
      <c r="N7" s="225" t="s">
        <v>33</v>
      </c>
    </row>
    <row r="8" spans="2:14" ht="27" customHeight="1">
      <c r="B8" s="160" t="s">
        <v>34</v>
      </c>
      <c r="C8" s="31">
        <v>71</v>
      </c>
      <c r="D8" s="367">
        <v>217950</v>
      </c>
      <c r="E8" s="368"/>
      <c r="F8" s="369"/>
      <c r="G8" s="370">
        <v>66415</v>
      </c>
      <c r="H8" s="371"/>
      <c r="I8" s="370">
        <v>200490</v>
      </c>
      <c r="J8" s="372"/>
      <c r="K8" s="371"/>
      <c r="L8" s="223"/>
      <c r="M8" s="157" t="str">
        <f>IF(I9+J9+K9=SUM(D9:H9),"ok ","chyba")</f>
        <v>ok </v>
      </c>
      <c r="N8" s="226" t="s">
        <v>35</v>
      </c>
    </row>
    <row r="9" spans="2:14" ht="24.75" customHeight="1">
      <c r="B9" s="160" t="s">
        <v>36</v>
      </c>
      <c r="C9" s="31">
        <v>72</v>
      </c>
      <c r="D9" s="367">
        <v>11095</v>
      </c>
      <c r="E9" s="368"/>
      <c r="F9" s="369"/>
      <c r="G9" s="370">
        <v>27984</v>
      </c>
      <c r="H9" s="371"/>
      <c r="I9" s="370">
        <v>39079</v>
      </c>
      <c r="J9" s="372"/>
      <c r="K9" s="371"/>
      <c r="L9" s="223"/>
      <c r="M9" s="330"/>
      <c r="N9" s="330"/>
    </row>
    <row r="10" spans="2:14" ht="33.75" customHeight="1">
      <c r="B10" s="161" t="s">
        <v>37</v>
      </c>
      <c r="C10" s="161"/>
      <c r="D10" s="161"/>
      <c r="E10" s="161"/>
      <c r="F10" s="161"/>
      <c r="G10" s="161"/>
      <c r="H10" s="161"/>
      <c r="I10" s="161"/>
      <c r="J10" s="161"/>
      <c r="K10" s="12"/>
      <c r="L10" s="12"/>
      <c r="M10" s="12"/>
      <c r="N10" s="12"/>
    </row>
    <row r="11" spans="2:14" ht="22.5" customHeight="1">
      <c r="B11" s="174"/>
      <c r="C11" s="218"/>
      <c r="D11" s="345" t="s">
        <v>27</v>
      </c>
      <c r="E11" s="345" t="s">
        <v>38</v>
      </c>
      <c r="F11" s="352" t="s">
        <v>39</v>
      </c>
      <c r="G11" s="352"/>
      <c r="H11" s="352"/>
      <c r="I11" s="352"/>
      <c r="J11" s="352"/>
      <c r="K11" s="342"/>
      <c r="L11" s="34"/>
      <c r="M11" s="34"/>
      <c r="N11" s="34"/>
    </row>
    <row r="12" spans="2:14" ht="17.25" customHeight="1">
      <c r="B12" s="221"/>
      <c r="C12" s="222"/>
      <c r="D12" s="358"/>
      <c r="E12" s="358"/>
      <c r="F12" s="342" t="s">
        <v>40</v>
      </c>
      <c r="G12" s="345" t="s">
        <v>41</v>
      </c>
      <c r="H12" s="347" t="s">
        <v>42</v>
      </c>
      <c r="I12" s="348"/>
      <c r="J12" s="348"/>
      <c r="K12" s="349"/>
      <c r="L12" s="34"/>
      <c r="M12" s="34"/>
      <c r="N12" s="34"/>
    </row>
    <row r="13" spans="2:14" ht="57.75" customHeight="1">
      <c r="B13" s="219"/>
      <c r="C13" s="220"/>
      <c r="D13" s="346"/>
      <c r="E13" s="346"/>
      <c r="F13" s="343"/>
      <c r="G13" s="346"/>
      <c r="H13" s="157" t="s">
        <v>43</v>
      </c>
      <c r="I13" s="157" t="s">
        <v>44</v>
      </c>
      <c r="J13" s="157" t="s">
        <v>45</v>
      </c>
      <c r="K13" s="2" t="s">
        <v>46</v>
      </c>
      <c r="L13" s="25"/>
      <c r="M13" s="25"/>
      <c r="N13" s="25"/>
    </row>
    <row r="14" spans="2:14" ht="21" customHeight="1">
      <c r="B14" s="353" t="s">
        <v>31</v>
      </c>
      <c r="C14" s="354"/>
      <c r="D14" s="31" t="s">
        <v>32</v>
      </c>
      <c r="E14" s="31">
        <v>1</v>
      </c>
      <c r="F14" s="31">
        <v>2</v>
      </c>
      <c r="G14" s="74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355" t="s">
        <v>47</v>
      </c>
      <c r="C15" s="162" t="s">
        <v>48</v>
      </c>
      <c r="D15" s="163">
        <v>73</v>
      </c>
      <c r="E15" s="256">
        <v>401</v>
      </c>
      <c r="F15" s="256">
        <v>34</v>
      </c>
      <c r="G15" s="256">
        <v>5</v>
      </c>
      <c r="H15" s="256">
        <v>331</v>
      </c>
      <c r="I15" s="256">
        <v>30</v>
      </c>
      <c r="J15" s="256">
        <v>17</v>
      </c>
      <c r="K15" s="256">
        <v>15</v>
      </c>
      <c r="L15" s="223"/>
      <c r="M15" s="229" t="str">
        <f aca="true" t="shared" si="0" ref="M15:M21">IF(E15&gt;=H15+I15+J15+K15,"ok","chyba")</f>
        <v>ok</v>
      </c>
      <c r="N15" s="226" t="s">
        <v>49</v>
      </c>
    </row>
    <row r="16" spans="2:14" ht="33.75" customHeight="1">
      <c r="B16" s="356"/>
      <c r="C16" s="164" t="s">
        <v>50</v>
      </c>
      <c r="D16" s="163" t="s">
        <v>51</v>
      </c>
      <c r="E16" s="256">
        <v>393</v>
      </c>
      <c r="F16" s="256">
        <v>53</v>
      </c>
      <c r="G16" s="256">
        <v>2</v>
      </c>
      <c r="H16" s="256">
        <v>290</v>
      </c>
      <c r="I16" s="256">
        <v>41</v>
      </c>
      <c r="J16" s="256">
        <v>27</v>
      </c>
      <c r="K16" s="256">
        <v>19</v>
      </c>
      <c r="L16" s="223"/>
      <c r="M16" s="229" t="str">
        <f t="shared" si="0"/>
        <v>ok</v>
      </c>
      <c r="N16" s="226" t="s">
        <v>52</v>
      </c>
    </row>
    <row r="17" spans="2:14" ht="33.75" customHeight="1">
      <c r="B17" s="356"/>
      <c r="C17" s="164" t="s">
        <v>53</v>
      </c>
      <c r="D17" s="163">
        <v>74</v>
      </c>
      <c r="E17" s="256">
        <v>1375</v>
      </c>
      <c r="F17" s="256">
        <v>1137</v>
      </c>
      <c r="G17" s="256">
        <v>17</v>
      </c>
      <c r="H17" s="256">
        <v>336</v>
      </c>
      <c r="I17" s="256">
        <v>290</v>
      </c>
      <c r="J17" s="256">
        <v>278</v>
      </c>
      <c r="K17" s="256">
        <v>366</v>
      </c>
      <c r="L17" s="223"/>
      <c r="M17" s="229" t="str">
        <f t="shared" si="0"/>
        <v>ok</v>
      </c>
      <c r="N17" s="226" t="s">
        <v>54</v>
      </c>
    </row>
    <row r="18" spans="2:14" ht="33" customHeight="1">
      <c r="B18" s="356"/>
      <c r="C18" s="164" t="s">
        <v>55</v>
      </c>
      <c r="D18" s="163">
        <v>75</v>
      </c>
      <c r="E18" s="256">
        <v>200</v>
      </c>
      <c r="F18" s="256">
        <v>78</v>
      </c>
      <c r="G18" s="256">
        <v>5</v>
      </c>
      <c r="H18" s="256">
        <v>56</v>
      </c>
      <c r="I18" s="256">
        <v>52</v>
      </c>
      <c r="J18" s="256">
        <v>46</v>
      </c>
      <c r="K18" s="256">
        <v>39</v>
      </c>
      <c r="L18" s="223"/>
      <c r="M18" s="229" t="str">
        <f t="shared" si="0"/>
        <v>ok</v>
      </c>
      <c r="N18" s="226" t="s">
        <v>56</v>
      </c>
    </row>
    <row r="19" spans="2:14" ht="36" customHeight="1">
      <c r="B19" s="356"/>
      <c r="C19" s="164" t="s">
        <v>57</v>
      </c>
      <c r="D19" s="163">
        <v>76</v>
      </c>
      <c r="E19" s="256">
        <v>1935</v>
      </c>
      <c r="F19" s="256">
        <v>1321</v>
      </c>
      <c r="G19" s="256">
        <v>50</v>
      </c>
      <c r="H19" s="256">
        <v>409</v>
      </c>
      <c r="I19" s="256">
        <v>416</v>
      </c>
      <c r="J19" s="256">
        <v>416</v>
      </c>
      <c r="K19" s="256">
        <v>538</v>
      </c>
      <c r="L19" s="223"/>
      <c r="M19" s="229" t="str">
        <f t="shared" si="0"/>
        <v>ok</v>
      </c>
      <c r="N19" s="226" t="s">
        <v>58</v>
      </c>
    </row>
    <row r="20" spans="2:14" ht="33" customHeight="1">
      <c r="B20" s="357"/>
      <c r="C20" s="162" t="s">
        <v>59</v>
      </c>
      <c r="D20" s="163">
        <v>77</v>
      </c>
      <c r="E20" s="256">
        <v>730</v>
      </c>
      <c r="F20" s="256">
        <v>25</v>
      </c>
      <c r="G20" s="256">
        <v>11</v>
      </c>
      <c r="H20" s="256">
        <v>513</v>
      </c>
      <c r="I20" s="256">
        <v>101</v>
      </c>
      <c r="J20" s="256">
        <v>55</v>
      </c>
      <c r="K20" s="256">
        <v>36</v>
      </c>
      <c r="L20" s="223"/>
      <c r="M20" s="229" t="str">
        <f t="shared" si="0"/>
        <v>ok</v>
      </c>
      <c r="N20" s="226" t="s">
        <v>60</v>
      </c>
    </row>
    <row r="21" spans="2:14" ht="32.25" customHeight="1">
      <c r="B21" s="350" t="s">
        <v>61</v>
      </c>
      <c r="C21" s="351"/>
      <c r="D21" s="163">
        <v>78</v>
      </c>
      <c r="E21" s="256">
        <v>390</v>
      </c>
      <c r="F21" s="256">
        <v>205</v>
      </c>
      <c r="G21" s="256">
        <v>13</v>
      </c>
      <c r="H21" s="256">
        <v>94</v>
      </c>
      <c r="I21" s="256">
        <v>64</v>
      </c>
      <c r="J21" s="256">
        <v>77</v>
      </c>
      <c r="K21" s="256">
        <v>106</v>
      </c>
      <c r="L21" s="223"/>
      <c r="M21" s="229" t="str">
        <f t="shared" si="0"/>
        <v>ok</v>
      </c>
      <c r="N21" s="226" t="s">
        <v>62</v>
      </c>
    </row>
    <row r="22" spans="2:14" ht="25.5" customHeight="1">
      <c r="B22" s="161" t="s">
        <v>63</v>
      </c>
      <c r="C22" s="161"/>
      <c r="D22" s="161"/>
      <c r="E22" s="161"/>
      <c r="F22" s="161"/>
      <c r="G22" s="161"/>
      <c r="H22" s="161"/>
      <c r="I22" s="161"/>
      <c r="J22" s="161"/>
      <c r="K22" s="12"/>
      <c r="L22" s="12"/>
      <c r="M22" s="12"/>
      <c r="N22" s="12"/>
    </row>
    <row r="23" spans="2:14" ht="18" customHeight="1">
      <c r="B23" s="362"/>
      <c r="C23" s="363"/>
      <c r="D23" s="345" t="s">
        <v>27</v>
      </c>
      <c r="E23" s="360" t="s">
        <v>64</v>
      </c>
      <c r="F23" s="344" t="s">
        <v>65</v>
      </c>
      <c r="G23" s="344"/>
      <c r="H23" s="344"/>
      <c r="I23" s="344"/>
      <c r="J23" s="20"/>
      <c r="K23" s="20"/>
      <c r="L23" s="20"/>
      <c r="M23" s="20"/>
      <c r="N23" s="20"/>
    </row>
    <row r="24" spans="2:14" ht="33.75" customHeight="1">
      <c r="B24" s="364"/>
      <c r="C24" s="365"/>
      <c r="D24" s="346"/>
      <c r="E24" s="361"/>
      <c r="F24" s="157" t="s">
        <v>66</v>
      </c>
      <c r="G24" s="183" t="s">
        <v>67</v>
      </c>
      <c r="H24" s="74" t="s">
        <v>68</v>
      </c>
      <c r="I24" s="31" t="s">
        <v>67</v>
      </c>
      <c r="J24" s="20"/>
      <c r="K24" s="20"/>
      <c r="L24" s="20"/>
      <c r="M24" s="31" t="str">
        <f>IF(I26&lt;=H26,"ok","chyba")</f>
        <v>ok</v>
      </c>
      <c r="N24" s="226" t="s">
        <v>69</v>
      </c>
    </row>
    <row r="25" spans="2:14" ht="33.75" customHeight="1">
      <c r="B25" s="353" t="s">
        <v>31</v>
      </c>
      <c r="C25" s="354"/>
      <c r="D25" s="158" t="s">
        <v>32</v>
      </c>
      <c r="E25" s="159">
        <v>1</v>
      </c>
      <c r="F25" s="31">
        <v>2</v>
      </c>
      <c r="G25" s="183">
        <v>3</v>
      </c>
      <c r="H25" s="74">
        <v>4</v>
      </c>
      <c r="I25" s="31">
        <v>5</v>
      </c>
      <c r="J25" s="20"/>
      <c r="K25" s="20"/>
      <c r="L25" s="20"/>
      <c r="M25" s="31" t="str">
        <f>IF(G26&lt;=F26,"ok","chyba")</f>
        <v>ok</v>
      </c>
      <c r="N25" s="226" t="s">
        <v>70</v>
      </c>
    </row>
    <row r="26" spans="2:14" ht="33.75" customHeight="1">
      <c r="B26" s="350" t="s">
        <v>71</v>
      </c>
      <c r="C26" s="351"/>
      <c r="D26" s="159">
        <v>79</v>
      </c>
      <c r="E26" s="255">
        <v>28450</v>
      </c>
      <c r="F26" s="256">
        <v>13380</v>
      </c>
      <c r="G26" s="257">
        <v>4521</v>
      </c>
      <c r="H26" s="258">
        <v>15070</v>
      </c>
      <c r="I26" s="259">
        <v>4885</v>
      </c>
      <c r="J26" s="20"/>
      <c r="K26" s="20"/>
      <c r="L26" s="20"/>
      <c r="M26" s="157" t="str">
        <f>IF(E26=SUM(F26,H26),"ok ","chyba")</f>
        <v>ok </v>
      </c>
      <c r="N26" s="226" t="s">
        <v>72</v>
      </c>
    </row>
    <row r="27" spans="2:14" ht="32.25" customHeight="1">
      <c r="B27" s="359" t="s">
        <v>73</v>
      </c>
      <c r="C27" s="359"/>
      <c r="D27" s="359"/>
      <c r="E27" s="165"/>
      <c r="F27" s="182"/>
      <c r="G27" s="182"/>
      <c r="H27" s="36"/>
      <c r="I27" s="36"/>
      <c r="J27" s="36"/>
      <c r="K27" s="6"/>
      <c r="L27" s="6"/>
      <c r="M27" s="6"/>
      <c r="N27" s="6"/>
    </row>
    <row r="28" spans="2:14" ht="19.5" customHeight="1">
      <c r="B28" s="362"/>
      <c r="C28" s="363"/>
      <c r="D28" s="345" t="s">
        <v>27</v>
      </c>
      <c r="E28" s="360" t="s">
        <v>64</v>
      </c>
      <c r="F28" s="344" t="s">
        <v>65</v>
      </c>
      <c r="G28" s="344"/>
      <c r="H28" s="344"/>
      <c r="I28" s="344"/>
      <c r="J28" s="161"/>
      <c r="K28" s="12"/>
      <c r="L28" s="12"/>
      <c r="M28" s="12"/>
      <c r="N28" s="12"/>
    </row>
    <row r="29" spans="2:14" ht="15" customHeight="1">
      <c r="B29" s="364"/>
      <c r="C29" s="365"/>
      <c r="D29" s="346"/>
      <c r="E29" s="361"/>
      <c r="F29" s="157" t="s">
        <v>66</v>
      </c>
      <c r="G29" s="183" t="s">
        <v>67</v>
      </c>
      <c r="H29" s="74" t="s">
        <v>68</v>
      </c>
      <c r="I29" s="31" t="s">
        <v>67</v>
      </c>
      <c r="J29" s="20"/>
      <c r="K29" s="20"/>
      <c r="L29" s="20"/>
      <c r="M29" s="20"/>
      <c r="N29" s="20"/>
    </row>
    <row r="30" spans="2:14" ht="18" customHeight="1">
      <c r="B30" s="353" t="s">
        <v>31</v>
      </c>
      <c r="C30" s="354"/>
      <c r="D30" s="157" t="s">
        <v>32</v>
      </c>
      <c r="E30" s="159">
        <v>1</v>
      </c>
      <c r="F30" s="31">
        <v>2</v>
      </c>
      <c r="G30" s="183">
        <v>3</v>
      </c>
      <c r="H30" s="74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350" t="s">
        <v>74</v>
      </c>
      <c r="C31" s="351"/>
      <c r="D31" s="31">
        <v>81</v>
      </c>
      <c r="E31" s="256">
        <v>4591</v>
      </c>
      <c r="F31" s="260">
        <v>2000</v>
      </c>
      <c r="G31" s="257">
        <v>443</v>
      </c>
      <c r="H31" s="260">
        <v>2591</v>
      </c>
      <c r="I31" s="256">
        <v>390</v>
      </c>
      <c r="J31" s="20"/>
      <c r="K31" s="20"/>
      <c r="L31" s="20"/>
      <c r="M31" s="157" t="str">
        <f>IF(E31=SUM(F31,H31),"ok","chyba")</f>
        <v>ok</v>
      </c>
      <c r="N31" s="226" t="s">
        <v>75</v>
      </c>
    </row>
    <row r="32" spans="2:14" ht="37.5" customHeight="1">
      <c r="B32" s="350" t="s">
        <v>76</v>
      </c>
      <c r="C32" s="351"/>
      <c r="D32" s="31">
        <v>82</v>
      </c>
      <c r="E32" s="256">
        <v>3028</v>
      </c>
      <c r="F32" s="65" t="s">
        <v>77</v>
      </c>
      <c r="G32" s="227" t="s">
        <v>77</v>
      </c>
      <c r="H32" s="261">
        <v>3028</v>
      </c>
      <c r="I32" s="262">
        <v>657</v>
      </c>
      <c r="J32" s="20"/>
      <c r="K32" s="20"/>
      <c r="L32" s="20"/>
      <c r="M32" s="157" t="str">
        <f>IF(E32=H32,"ok","chyba")</f>
        <v>ok</v>
      </c>
      <c r="N32" s="226" t="s">
        <v>78</v>
      </c>
    </row>
    <row r="33" spans="2:14" ht="24.75" customHeight="1">
      <c r="B33" s="350" t="s">
        <v>79</v>
      </c>
      <c r="C33" s="351"/>
      <c r="D33" s="31">
        <v>83</v>
      </c>
      <c r="E33" s="256">
        <v>18924</v>
      </c>
      <c r="F33" s="260">
        <v>9665</v>
      </c>
      <c r="G33" s="257">
        <v>3290</v>
      </c>
      <c r="H33" s="261">
        <v>9259</v>
      </c>
      <c r="I33" s="262">
        <v>3251</v>
      </c>
      <c r="J33" s="36"/>
      <c r="K33" s="6"/>
      <c r="L33" s="6"/>
      <c r="M33" s="157" t="str">
        <f>IF(E33=SUM(F33,H33),"ok","chyba")</f>
        <v>ok</v>
      </c>
      <c r="N33" s="226" t="s">
        <v>80</v>
      </c>
    </row>
    <row r="34" spans="2:14" ht="33.75" customHeight="1">
      <c r="B34" s="350" t="s">
        <v>81</v>
      </c>
      <c r="C34" s="351"/>
      <c r="D34" s="31">
        <v>84</v>
      </c>
      <c r="E34" s="256">
        <v>1108</v>
      </c>
      <c r="F34" s="65" t="s">
        <v>77</v>
      </c>
      <c r="G34" s="227" t="s">
        <v>77</v>
      </c>
      <c r="H34" s="261">
        <v>1108</v>
      </c>
      <c r="I34" s="262">
        <v>124</v>
      </c>
      <c r="J34" s="161"/>
      <c r="K34" s="12"/>
      <c r="L34" s="12"/>
      <c r="M34" s="157" t="str">
        <f>IF(E34=H34,"ok","chyba")</f>
        <v>ok</v>
      </c>
      <c r="N34" s="226" t="s">
        <v>82</v>
      </c>
    </row>
    <row r="35" spans="2:14" ht="30.75" customHeight="1">
      <c r="B35" s="350" t="s">
        <v>83</v>
      </c>
      <c r="C35" s="351"/>
      <c r="D35" s="31" t="s">
        <v>84</v>
      </c>
      <c r="E35" s="256">
        <v>613</v>
      </c>
      <c r="F35" s="65" t="s">
        <v>77</v>
      </c>
      <c r="G35" s="227" t="s">
        <v>77</v>
      </c>
      <c r="H35" s="261">
        <v>613</v>
      </c>
      <c r="I35" s="262">
        <v>110</v>
      </c>
      <c r="J35" s="20"/>
      <c r="K35" s="20"/>
      <c r="L35" s="20"/>
      <c r="M35" s="157" t="str">
        <f>IF(E35=H35,"ok","chyba")</f>
        <v>ok</v>
      </c>
      <c r="N35" s="226" t="s">
        <v>85</v>
      </c>
    </row>
    <row r="36" spans="2:14" ht="32.25" customHeight="1">
      <c r="B36" s="350" t="s">
        <v>86</v>
      </c>
      <c r="C36" s="351"/>
      <c r="D36" s="31" t="s">
        <v>87</v>
      </c>
      <c r="E36" s="256">
        <v>140</v>
      </c>
      <c r="F36" s="65" t="s">
        <v>77</v>
      </c>
      <c r="G36" s="227" t="s">
        <v>77</v>
      </c>
      <c r="H36" s="261">
        <v>140</v>
      </c>
      <c r="I36" s="262">
        <v>8</v>
      </c>
      <c r="J36" s="20"/>
      <c r="K36" s="20"/>
      <c r="L36" s="20"/>
      <c r="M36" s="157" t="str">
        <f>IF(E36=H36,"ok","chyba")</f>
        <v>ok</v>
      </c>
      <c r="N36" s="226" t="s">
        <v>88</v>
      </c>
    </row>
    <row r="37" spans="2:14" ht="32.25" customHeight="1">
      <c r="B37" s="350" t="s">
        <v>89</v>
      </c>
      <c r="C37" s="351"/>
      <c r="D37" s="31">
        <v>85</v>
      </c>
      <c r="E37" s="256">
        <v>930</v>
      </c>
      <c r="F37" s="260">
        <v>930</v>
      </c>
      <c r="G37" s="257">
        <v>160</v>
      </c>
      <c r="H37" s="65" t="s">
        <v>77</v>
      </c>
      <c r="I37" s="65" t="s">
        <v>77</v>
      </c>
      <c r="J37" s="20"/>
      <c r="K37" s="20"/>
      <c r="L37" s="20"/>
      <c r="M37" s="157" t="str">
        <f>IF(E37=F37,"ok","chyba")</f>
        <v>ok</v>
      </c>
      <c r="N37" s="226" t="s">
        <v>90</v>
      </c>
    </row>
    <row r="38" spans="2:14" ht="18" customHeight="1">
      <c r="B38" s="37"/>
      <c r="C38" s="35"/>
      <c r="D38" s="36"/>
      <c r="E38" s="36"/>
      <c r="F38" s="36"/>
      <c r="G38" s="36"/>
      <c r="H38" s="36"/>
      <c r="I38" s="36"/>
      <c r="J38" s="20"/>
      <c r="K38" s="20"/>
      <c r="L38" s="20"/>
      <c r="M38" s="20"/>
      <c r="N38" s="20"/>
    </row>
    <row r="39" spans="2:14" ht="16.5" customHeight="1">
      <c r="B39" s="166" t="s">
        <v>91</v>
      </c>
      <c r="C39" s="35"/>
      <c r="D39" s="36"/>
      <c r="E39" s="36"/>
      <c r="F39" s="36"/>
      <c r="G39" s="36"/>
      <c r="H39" s="36"/>
      <c r="I39" s="36"/>
      <c r="J39" s="36"/>
      <c r="K39" s="6"/>
      <c r="L39" s="6"/>
      <c r="M39" s="6"/>
      <c r="N39" s="6"/>
    </row>
    <row r="40" spans="2:14" ht="96.75" customHeight="1">
      <c r="B40" s="167"/>
      <c r="C40" s="168"/>
      <c r="D40" s="168"/>
      <c r="E40" s="168"/>
      <c r="F40" s="168"/>
      <c r="G40" s="168"/>
      <c r="H40" s="168"/>
      <c r="I40" s="168"/>
      <c r="J40" s="169"/>
      <c r="K40" s="6"/>
      <c r="L40" s="6"/>
      <c r="M40" s="6"/>
      <c r="N40" s="6"/>
    </row>
    <row r="41" spans="2:14" ht="13.5" customHeight="1">
      <c r="B41" s="37"/>
      <c r="C41" s="35"/>
      <c r="D41" s="36"/>
      <c r="E41" s="36"/>
      <c r="F41" s="36"/>
      <c r="G41" s="36"/>
      <c r="H41" s="36"/>
      <c r="I41" s="36"/>
      <c r="J41" s="36"/>
      <c r="K41" s="6"/>
      <c r="L41" s="6"/>
      <c r="M41" s="6"/>
      <c r="N41" s="6"/>
    </row>
  </sheetData>
  <sheetProtection/>
  <mergeCells count="41">
    <mergeCell ref="M9:N9"/>
    <mergeCell ref="I6:K6"/>
    <mergeCell ref="G7:H7"/>
    <mergeCell ref="I7:K7"/>
    <mergeCell ref="I9:K9"/>
    <mergeCell ref="I8:K8"/>
    <mergeCell ref="D6:F6"/>
    <mergeCell ref="B37:C37"/>
    <mergeCell ref="B28:C29"/>
    <mergeCell ref="B30:C30"/>
    <mergeCell ref="B31:C31"/>
    <mergeCell ref="B32:C32"/>
    <mergeCell ref="B25:C25"/>
    <mergeCell ref="B33:C33"/>
    <mergeCell ref="B35:C35"/>
    <mergeCell ref="B36:C36"/>
    <mergeCell ref="B34:C3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28:D29"/>
    <mergeCell ref="D11:D13"/>
    <mergeCell ref="B27:D27"/>
    <mergeCell ref="E23:E24"/>
    <mergeCell ref="B23:C24"/>
    <mergeCell ref="B26:C26"/>
    <mergeCell ref="F12:F13"/>
    <mergeCell ref="F23:I23"/>
    <mergeCell ref="G12:G13"/>
    <mergeCell ref="H12:K12"/>
    <mergeCell ref="B21:C21"/>
    <mergeCell ref="F11:K11"/>
    <mergeCell ref="B14:C14"/>
    <mergeCell ref="B15:B20"/>
    <mergeCell ref="D23:D24"/>
  </mergeCells>
  <dataValidations count="84">
    <dataValidation type="whole" allowBlank="1" showErrorMessage="1" errorTitle="Pozor!" error="Je nezbytné vložit numerickou hodnotu!" sqref="J39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8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G33">
      <formula1>0</formula1>
      <formula2>999999</formula2>
    </dataValidation>
    <dataValidation type="whole" allowBlank="1" showErrorMessage="1" errorTitle="Pozor!" error="Je nezbytné vložit numerickou hodnotu!" sqref="F38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H38">
      <formula1>0</formula1>
      <formula2>999999</formula2>
    </dataValidation>
    <dataValidation type="whole" allowBlank="1" showErrorMessage="1" errorTitle="Pozor!" error="Je nezbytné vložit numerickou hodnotu!" sqref="I38">
      <formula1>0</formula1>
      <formula2>999999</formula2>
    </dataValidation>
    <dataValidation type="whole" allowBlank="1" showErrorMessage="1" errorTitle="Pozor!" error="Je nezbytné vložit numerickou hodnotu!" sqref="G37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zoomScale="75" zoomScaleNormal="75" zoomScalePageLayoutView="75" workbookViewId="0" topLeftCell="B31">
      <selection activeCell="B1" sqref="B1"/>
    </sheetView>
  </sheetViews>
  <sheetFormatPr defaultColWidth="9.00390625" defaultRowHeight="12.75" customHeight="1"/>
  <cols>
    <col min="1" max="1" width="1.75390625" style="1" hidden="1" customWidth="1"/>
    <col min="2" max="2" width="26.875" style="23" customWidth="1"/>
    <col min="3" max="3" width="7.00390625" style="23" customWidth="1"/>
    <col min="4" max="4" width="15.25390625" style="23" customWidth="1"/>
    <col min="5" max="5" width="11.375" style="23" customWidth="1"/>
    <col min="6" max="6" width="11.25390625" style="23" customWidth="1"/>
    <col min="7" max="7" width="12.375" style="23" customWidth="1"/>
    <col min="8" max="8" width="13.875" style="23" customWidth="1"/>
    <col min="9" max="9" width="13.00390625" style="23" customWidth="1"/>
    <col min="10" max="10" width="13.75390625" style="23" customWidth="1"/>
    <col min="11" max="11" width="12.75390625" style="23" customWidth="1"/>
    <col min="12" max="12" width="13.00390625" style="23" customWidth="1"/>
    <col min="13" max="13" width="12.375" style="23" customWidth="1"/>
    <col min="14" max="14" width="9.625" style="23" customWidth="1"/>
    <col min="15" max="15" width="12.625" style="23" customWidth="1"/>
    <col min="16" max="16" width="2.875" style="23" customWidth="1"/>
    <col min="17" max="17" width="8.00390625" style="23" customWidth="1"/>
    <col min="18" max="18" width="24.875" style="23" customWidth="1"/>
    <col min="19" max="19" width="1.75390625" style="1" customWidth="1"/>
    <col min="20" max="20" width="0" style="1" hidden="1" customWidth="1"/>
    <col min="21" max="21" width="9.125" style="1" hidden="1" customWidth="1"/>
  </cols>
  <sheetData>
    <row r="1" spans="2:18" ht="12.7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210"/>
      <c r="P2" s="210"/>
      <c r="Q2" s="210"/>
      <c r="R2" s="210" t="s">
        <v>92</v>
      </c>
    </row>
    <row r="3" spans="2:18" s="3" customFormat="1" ht="24" customHeight="1">
      <c r="B3" s="212" t="s">
        <v>93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20"/>
    </row>
    <row r="4" spans="2:18" s="3" customFormat="1" ht="24" customHeight="1">
      <c r="B4" s="213" t="s">
        <v>94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0"/>
    </row>
    <row r="5" spans="2:18" s="3" customFormat="1" ht="30.75" customHeight="1">
      <c r="B5" s="144"/>
      <c r="C5" s="145"/>
      <c r="D5" s="389" t="s">
        <v>27</v>
      </c>
      <c r="E5" s="389" t="s">
        <v>95</v>
      </c>
      <c r="F5" s="389" t="s">
        <v>96</v>
      </c>
      <c r="G5" s="376" t="s">
        <v>97</v>
      </c>
      <c r="H5" s="377"/>
      <c r="I5" s="377"/>
      <c r="J5" s="377"/>
      <c r="K5" s="377"/>
      <c r="L5" s="377"/>
      <c r="M5" s="377"/>
      <c r="N5" s="377"/>
      <c r="O5" s="378"/>
      <c r="P5" s="104"/>
      <c r="Q5" s="104"/>
      <c r="R5" s="35"/>
    </row>
    <row r="6" spans="2:18" s="3" customFormat="1" ht="30.75" customHeight="1">
      <c r="B6" s="146"/>
      <c r="C6" s="107"/>
      <c r="D6" s="413"/>
      <c r="E6" s="413"/>
      <c r="F6" s="413"/>
      <c r="G6" s="386" t="s">
        <v>98</v>
      </c>
      <c r="H6" s="387"/>
      <c r="I6" s="387"/>
      <c r="J6" s="387"/>
      <c r="K6" s="387"/>
      <c r="L6" s="388"/>
      <c r="M6" s="389" t="s">
        <v>99</v>
      </c>
      <c r="N6" s="389" t="s">
        <v>100</v>
      </c>
      <c r="O6" s="401" t="s">
        <v>101</v>
      </c>
      <c r="P6" s="228"/>
      <c r="Q6" s="228"/>
      <c r="R6" s="35"/>
    </row>
    <row r="7" spans="2:18" s="3" customFormat="1" ht="51.75" customHeight="1">
      <c r="B7" s="147"/>
      <c r="C7" s="148"/>
      <c r="D7" s="390"/>
      <c r="E7" s="390"/>
      <c r="F7" s="390"/>
      <c r="G7" s="375" t="s">
        <v>102</v>
      </c>
      <c r="H7" s="375"/>
      <c r="I7" s="375" t="s">
        <v>103</v>
      </c>
      <c r="J7" s="375"/>
      <c r="K7" s="99" t="s">
        <v>104</v>
      </c>
      <c r="L7" s="101" t="s">
        <v>105</v>
      </c>
      <c r="M7" s="390"/>
      <c r="N7" s="390"/>
      <c r="O7" s="402"/>
      <c r="P7" s="228"/>
      <c r="Q7" s="228"/>
      <c r="R7" s="35"/>
    </row>
    <row r="8" spans="2:18" s="3" customFormat="1" ht="24" customHeight="1">
      <c r="B8" s="383" t="s">
        <v>31</v>
      </c>
      <c r="C8" s="403"/>
      <c r="D8" s="99" t="s">
        <v>32</v>
      </c>
      <c r="E8" s="128">
        <v>1</v>
      </c>
      <c r="F8" s="99">
        <v>2</v>
      </c>
      <c r="G8" s="383">
        <v>3</v>
      </c>
      <c r="H8" s="403"/>
      <c r="I8" s="383">
        <v>4</v>
      </c>
      <c r="J8" s="403"/>
      <c r="K8" s="99">
        <v>5</v>
      </c>
      <c r="L8" s="99">
        <v>6</v>
      </c>
      <c r="M8" s="128">
        <v>7</v>
      </c>
      <c r="N8" s="99">
        <v>8</v>
      </c>
      <c r="O8" s="99">
        <v>9</v>
      </c>
      <c r="P8" s="107"/>
      <c r="Q8" s="31"/>
      <c r="R8" s="230" t="s">
        <v>33</v>
      </c>
    </row>
    <row r="9" spans="2:18" s="3" customFormat="1" ht="24" customHeight="1">
      <c r="B9" s="411" t="s">
        <v>106</v>
      </c>
      <c r="C9" s="412"/>
      <c r="D9" s="99" t="s">
        <v>107</v>
      </c>
      <c r="E9" s="263">
        <v>11362</v>
      </c>
      <c r="F9" s="264">
        <v>355</v>
      </c>
      <c r="G9" s="380">
        <v>155</v>
      </c>
      <c r="H9" s="381"/>
      <c r="I9" s="370">
        <v>162</v>
      </c>
      <c r="J9" s="371"/>
      <c r="K9" s="256">
        <v>15</v>
      </c>
      <c r="L9" s="256">
        <v>103</v>
      </c>
      <c r="M9" s="255">
        <v>647</v>
      </c>
      <c r="N9" s="256">
        <v>339</v>
      </c>
      <c r="O9" s="256">
        <v>1421</v>
      </c>
      <c r="P9" s="223"/>
      <c r="Q9" s="229" t="str">
        <f>IF(O9=SUM(G9+H9+I9+J9+K9+L9+M9+N9),"ok","chyba")</f>
        <v>ok</v>
      </c>
      <c r="R9" s="226" t="s">
        <v>108</v>
      </c>
    </row>
    <row r="10" spans="2:18" s="3" customFormat="1" ht="24" customHeight="1">
      <c r="B10" s="411" t="s">
        <v>109</v>
      </c>
      <c r="C10" s="412"/>
      <c r="D10" s="98" t="s">
        <v>110</v>
      </c>
      <c r="E10" s="263">
        <v>605</v>
      </c>
      <c r="F10" s="264">
        <v>21</v>
      </c>
      <c r="G10" s="380">
        <v>85</v>
      </c>
      <c r="H10" s="381"/>
      <c r="I10" s="370">
        <v>254</v>
      </c>
      <c r="J10" s="371"/>
      <c r="K10" s="256">
        <v>113</v>
      </c>
      <c r="L10" s="256">
        <v>21</v>
      </c>
      <c r="M10" s="255">
        <v>1</v>
      </c>
      <c r="N10" s="256">
        <v>17</v>
      </c>
      <c r="O10" s="256">
        <v>491</v>
      </c>
      <c r="P10" s="223"/>
      <c r="Q10" s="229" t="str">
        <f>IF(O10=SUM(G10+H10+I10+J10+K10+L10+M10+N10),"ok","chyba")</f>
        <v>ok</v>
      </c>
      <c r="R10" s="226" t="s">
        <v>111</v>
      </c>
    </row>
    <row r="11" spans="2:18" s="3" customFormat="1" ht="24" customHeight="1">
      <c r="B11" s="411" t="s">
        <v>112</v>
      </c>
      <c r="C11" s="412"/>
      <c r="D11" s="99" t="s">
        <v>113</v>
      </c>
      <c r="E11" s="263">
        <v>3032</v>
      </c>
      <c r="F11" s="264">
        <v>207</v>
      </c>
      <c r="G11" s="380">
        <v>23</v>
      </c>
      <c r="H11" s="381"/>
      <c r="I11" s="370">
        <v>28</v>
      </c>
      <c r="J11" s="371"/>
      <c r="K11" s="256">
        <v>7</v>
      </c>
      <c r="L11" s="256">
        <v>33</v>
      </c>
      <c r="M11" s="255">
        <v>206</v>
      </c>
      <c r="N11" s="256">
        <v>61</v>
      </c>
      <c r="O11" s="256">
        <v>358</v>
      </c>
      <c r="P11" s="223"/>
      <c r="Q11" s="229" t="str">
        <f>IF(O11=SUM(G11+H11+I11+J11+K11+L11+M11+N11),"ok","chyba")</f>
        <v>ok</v>
      </c>
      <c r="R11" s="226" t="s">
        <v>114</v>
      </c>
    </row>
    <row r="12" spans="2:18" s="3" customFormat="1" ht="24" customHeight="1">
      <c r="B12" s="411" t="s">
        <v>115</v>
      </c>
      <c r="C12" s="412"/>
      <c r="D12" s="99" t="s">
        <v>116</v>
      </c>
      <c r="E12" s="263">
        <v>4263</v>
      </c>
      <c r="F12" s="264">
        <v>69</v>
      </c>
      <c r="G12" s="380">
        <v>150</v>
      </c>
      <c r="H12" s="381"/>
      <c r="I12" s="370">
        <v>384</v>
      </c>
      <c r="J12" s="371"/>
      <c r="K12" s="256">
        <v>20</v>
      </c>
      <c r="L12" s="256">
        <v>55</v>
      </c>
      <c r="M12" s="255">
        <v>186</v>
      </c>
      <c r="N12" s="256">
        <v>201</v>
      </c>
      <c r="O12" s="256">
        <v>996</v>
      </c>
      <c r="P12" s="223"/>
      <c r="Q12" s="229" t="str">
        <f>IF(O12=SUM(G12+H12+I12+J12+K12+L12+M12+N12),"ok","chyba")</f>
        <v>ok</v>
      </c>
      <c r="R12" s="226" t="s">
        <v>117</v>
      </c>
    </row>
    <row r="13" spans="1:18" s="3" customFormat="1" ht="34.5" customHeight="1">
      <c r="A13" s="214"/>
      <c r="B13" s="212" t="s">
        <v>118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34"/>
    </row>
    <row r="14" spans="2:18" s="3" customFormat="1" ht="27" customHeight="1">
      <c r="B14" s="389"/>
      <c r="C14" s="389" t="s">
        <v>27</v>
      </c>
      <c r="D14" s="383" t="s">
        <v>119</v>
      </c>
      <c r="E14" s="384"/>
      <c r="F14" s="384"/>
      <c r="G14" s="384"/>
      <c r="H14" s="384"/>
      <c r="I14" s="384"/>
      <c r="J14" s="384"/>
      <c r="K14" s="384"/>
      <c r="L14" s="385"/>
      <c r="M14" s="409" t="s">
        <v>120</v>
      </c>
      <c r="N14" s="384"/>
      <c r="O14" s="403"/>
      <c r="P14" s="107"/>
      <c r="Q14" s="107"/>
      <c r="R14" s="231"/>
    </row>
    <row r="15" spans="2:18" s="3" customFormat="1" ht="43.5" customHeight="1">
      <c r="B15" s="390"/>
      <c r="C15" s="390"/>
      <c r="D15" s="376" t="s">
        <v>121</v>
      </c>
      <c r="E15" s="377"/>
      <c r="F15" s="378"/>
      <c r="G15" s="376" t="s">
        <v>122</v>
      </c>
      <c r="H15" s="377"/>
      <c r="I15" s="377"/>
      <c r="J15" s="378"/>
      <c r="K15" s="376" t="s">
        <v>123</v>
      </c>
      <c r="L15" s="382"/>
      <c r="M15" s="98" t="s">
        <v>124</v>
      </c>
      <c r="N15" s="101" t="s">
        <v>125</v>
      </c>
      <c r="O15" s="99" t="s">
        <v>126</v>
      </c>
      <c r="P15" s="107"/>
      <c r="Q15" s="107"/>
      <c r="R15" s="232"/>
    </row>
    <row r="16" spans="2:18" s="3" customFormat="1" ht="30.75" customHeight="1">
      <c r="B16" s="99" t="s">
        <v>31</v>
      </c>
      <c r="C16" s="99" t="s">
        <v>32</v>
      </c>
      <c r="D16" s="383">
        <v>1</v>
      </c>
      <c r="E16" s="384"/>
      <c r="F16" s="403"/>
      <c r="G16" s="383">
        <v>2</v>
      </c>
      <c r="H16" s="384"/>
      <c r="I16" s="384"/>
      <c r="J16" s="403"/>
      <c r="K16" s="383">
        <v>3</v>
      </c>
      <c r="L16" s="385"/>
      <c r="M16" s="98">
        <v>4</v>
      </c>
      <c r="N16" s="99">
        <v>5</v>
      </c>
      <c r="O16" s="99">
        <v>6</v>
      </c>
      <c r="P16" s="107"/>
      <c r="Q16" s="31"/>
      <c r="R16" s="230" t="s">
        <v>33</v>
      </c>
    </row>
    <row r="17" spans="2:18" s="3" customFormat="1" ht="23.25" customHeight="1">
      <c r="B17" s="120" t="s">
        <v>127</v>
      </c>
      <c r="C17" s="99">
        <v>90</v>
      </c>
      <c r="D17" s="380">
        <v>1913</v>
      </c>
      <c r="E17" s="410"/>
      <c r="F17" s="381"/>
      <c r="G17" s="380">
        <v>1325</v>
      </c>
      <c r="H17" s="410"/>
      <c r="I17" s="410"/>
      <c r="J17" s="381"/>
      <c r="K17" s="380">
        <v>11451</v>
      </c>
      <c r="L17" s="407"/>
      <c r="M17" s="265">
        <v>6557</v>
      </c>
      <c r="N17" s="264">
        <v>1786</v>
      </c>
      <c r="O17" s="264">
        <v>3108</v>
      </c>
      <c r="P17" s="233"/>
      <c r="Q17" s="229" t="str">
        <f>IF(K17=SUM(M17+N17+O17),"ok","chyba")</f>
        <v>ok</v>
      </c>
      <c r="R17" s="226" t="s">
        <v>128</v>
      </c>
    </row>
    <row r="18" spans="2:18" s="3" customFormat="1" ht="30" customHeight="1">
      <c r="B18" s="121" t="s">
        <v>129</v>
      </c>
      <c r="C18" s="99" t="s">
        <v>130</v>
      </c>
      <c r="D18" s="380">
        <v>345</v>
      </c>
      <c r="E18" s="410"/>
      <c r="F18" s="381"/>
      <c r="G18" s="380">
        <v>217</v>
      </c>
      <c r="H18" s="410"/>
      <c r="I18" s="410"/>
      <c r="J18" s="381"/>
      <c r="K18" s="380">
        <v>900</v>
      </c>
      <c r="L18" s="407"/>
      <c r="M18" s="265">
        <v>0</v>
      </c>
      <c r="N18" s="264">
        <v>2</v>
      </c>
      <c r="O18" s="264">
        <v>898</v>
      </c>
      <c r="P18" s="233"/>
      <c r="Q18" s="229" t="str">
        <f>IF(K18=SUM(M18+N18+O18),"ok","chyba")</f>
        <v>ok</v>
      </c>
      <c r="R18" s="226" t="s">
        <v>131</v>
      </c>
    </row>
    <row r="19" spans="2:18" s="3" customFormat="1" ht="27.75" customHeight="1">
      <c r="B19" s="115" t="s">
        <v>112</v>
      </c>
      <c r="C19" s="99" t="s">
        <v>132</v>
      </c>
      <c r="D19" s="380">
        <v>440</v>
      </c>
      <c r="E19" s="410"/>
      <c r="F19" s="381"/>
      <c r="G19" s="380">
        <v>355</v>
      </c>
      <c r="H19" s="410"/>
      <c r="I19" s="410"/>
      <c r="J19" s="381"/>
      <c r="K19" s="380">
        <v>3270</v>
      </c>
      <c r="L19" s="407"/>
      <c r="M19" s="265">
        <v>1118</v>
      </c>
      <c r="N19" s="264">
        <v>492</v>
      </c>
      <c r="O19" s="264">
        <v>1660</v>
      </c>
      <c r="P19" s="233"/>
      <c r="Q19" s="229" t="str">
        <f>IF(K19=SUM(M19+N19+O19),"ok","chyba")</f>
        <v>ok</v>
      </c>
      <c r="R19" s="226" t="s">
        <v>133</v>
      </c>
    </row>
    <row r="20" spans="2:18" s="3" customFormat="1" ht="23.25" customHeight="1">
      <c r="B20" s="121" t="s">
        <v>134</v>
      </c>
      <c r="C20" s="99" t="s">
        <v>135</v>
      </c>
      <c r="D20" s="370">
        <v>1254</v>
      </c>
      <c r="E20" s="372"/>
      <c r="F20" s="371"/>
      <c r="G20" s="370">
        <v>1028</v>
      </c>
      <c r="H20" s="372"/>
      <c r="I20" s="372"/>
      <c r="J20" s="371"/>
      <c r="K20" s="370">
        <v>4177</v>
      </c>
      <c r="L20" s="408"/>
      <c r="M20" s="265">
        <v>3494</v>
      </c>
      <c r="N20" s="264">
        <v>443</v>
      </c>
      <c r="O20" s="264">
        <v>240</v>
      </c>
      <c r="P20" s="223"/>
      <c r="Q20" s="229" t="str">
        <f>IF(K20=SUM(M20+N20+O20),"ok","chyba")</f>
        <v>ok</v>
      </c>
      <c r="R20" s="226" t="s">
        <v>136</v>
      </c>
    </row>
    <row r="21" spans="2:18" s="3" customFormat="1" ht="17.25" customHeight="1">
      <c r="B21" s="149"/>
      <c r="C21" s="170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232"/>
    </row>
    <row r="22" spans="2:18" s="3" customFormat="1" ht="23.25" customHeight="1">
      <c r="B22" s="212" t="s">
        <v>137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35"/>
    </row>
    <row r="23" spans="2:18" s="3" customFormat="1" ht="29.25" customHeight="1">
      <c r="B23" s="185"/>
      <c r="C23" s="186"/>
      <c r="D23" s="186"/>
      <c r="E23" s="375" t="s">
        <v>27</v>
      </c>
      <c r="F23" s="386" t="s">
        <v>138</v>
      </c>
      <c r="G23" s="387"/>
      <c r="H23" s="387"/>
      <c r="I23" s="387"/>
      <c r="J23" s="387"/>
      <c r="K23" s="387"/>
      <c r="L23" s="388"/>
      <c r="M23" s="189"/>
      <c r="N23" s="189"/>
      <c r="O23" s="189"/>
      <c r="P23" s="189"/>
      <c r="Q23" s="189"/>
      <c r="R23" s="35"/>
    </row>
    <row r="24" spans="2:18" s="3" customFormat="1" ht="32.25" customHeight="1">
      <c r="B24" s="187"/>
      <c r="C24" s="188"/>
      <c r="D24" s="188"/>
      <c r="E24" s="375"/>
      <c r="F24" s="375" t="s">
        <v>139</v>
      </c>
      <c r="G24" s="375"/>
      <c r="H24" s="376" t="s">
        <v>140</v>
      </c>
      <c r="I24" s="377"/>
      <c r="J24" s="378"/>
      <c r="K24" s="376" t="s">
        <v>141</v>
      </c>
      <c r="L24" s="378"/>
      <c r="M24" s="189"/>
      <c r="N24" s="189"/>
      <c r="O24" s="189"/>
      <c r="P24" s="189"/>
      <c r="Q24" s="189"/>
      <c r="R24" s="35"/>
    </row>
    <row r="25" spans="2:18" s="3" customFormat="1" ht="24" customHeight="1">
      <c r="B25" s="376" t="s">
        <v>31</v>
      </c>
      <c r="C25" s="377"/>
      <c r="D25" s="378"/>
      <c r="E25" s="101" t="s">
        <v>32</v>
      </c>
      <c r="F25" s="376">
        <v>1</v>
      </c>
      <c r="G25" s="378"/>
      <c r="H25" s="383">
        <v>2</v>
      </c>
      <c r="I25" s="384"/>
      <c r="J25" s="403"/>
      <c r="K25" s="383">
        <v>3</v>
      </c>
      <c r="L25" s="403"/>
      <c r="M25" s="100"/>
      <c r="N25" s="100"/>
      <c r="O25" s="100"/>
      <c r="P25" s="100"/>
      <c r="Q25" s="100"/>
      <c r="R25" s="35"/>
    </row>
    <row r="26" spans="2:18" s="3" customFormat="1" ht="24" customHeight="1">
      <c r="B26" s="379" t="s">
        <v>142</v>
      </c>
      <c r="C26" s="379"/>
      <c r="D26" s="379"/>
      <c r="E26" s="101">
        <v>91</v>
      </c>
      <c r="F26" s="367">
        <v>1092</v>
      </c>
      <c r="G26" s="369"/>
      <c r="H26" s="404">
        <v>557</v>
      </c>
      <c r="I26" s="405"/>
      <c r="J26" s="406"/>
      <c r="K26" s="370">
        <v>1072</v>
      </c>
      <c r="L26" s="371"/>
      <c r="M26" s="100"/>
      <c r="N26" s="100"/>
      <c r="O26" s="100"/>
      <c r="P26" s="100"/>
      <c r="Q26" s="100"/>
      <c r="R26" s="35"/>
    </row>
    <row r="27" spans="2:18" s="3" customFormat="1" ht="27.75" customHeight="1">
      <c r="B27" s="379" t="s">
        <v>143</v>
      </c>
      <c r="C27" s="379"/>
      <c r="D27" s="379"/>
      <c r="E27" s="101" t="s">
        <v>144</v>
      </c>
      <c r="F27" s="367">
        <v>34</v>
      </c>
      <c r="G27" s="369"/>
      <c r="H27" s="404">
        <v>16</v>
      </c>
      <c r="I27" s="405"/>
      <c r="J27" s="406"/>
      <c r="K27" s="370">
        <v>29</v>
      </c>
      <c r="L27" s="371"/>
      <c r="M27" s="100"/>
      <c r="N27" s="100"/>
      <c r="O27" s="100"/>
      <c r="P27" s="100"/>
      <c r="Q27" s="100"/>
      <c r="R27" s="35"/>
    </row>
    <row r="28" spans="2:18" s="3" customFormat="1" ht="24" customHeight="1">
      <c r="B28" s="379" t="s">
        <v>145</v>
      </c>
      <c r="C28" s="379"/>
      <c r="D28" s="379"/>
      <c r="E28" s="101">
        <v>92</v>
      </c>
      <c r="F28" s="367">
        <v>608</v>
      </c>
      <c r="G28" s="369"/>
      <c r="H28" s="404">
        <v>379</v>
      </c>
      <c r="I28" s="405"/>
      <c r="J28" s="406"/>
      <c r="K28" s="370">
        <v>584</v>
      </c>
      <c r="L28" s="371"/>
      <c r="M28" s="100"/>
      <c r="N28" s="100"/>
      <c r="O28" s="100"/>
      <c r="P28" s="100"/>
      <c r="Q28" s="229" t="str">
        <f>IF(F30=F26+F28+F29,"ok","chyba")</f>
        <v>ok</v>
      </c>
      <c r="R28" s="226" t="s">
        <v>146</v>
      </c>
    </row>
    <row r="29" spans="2:18" s="3" customFormat="1" ht="42" customHeight="1">
      <c r="B29" s="379" t="s">
        <v>147</v>
      </c>
      <c r="C29" s="379"/>
      <c r="D29" s="379"/>
      <c r="E29" s="101" t="s">
        <v>148</v>
      </c>
      <c r="F29" s="367">
        <v>286</v>
      </c>
      <c r="G29" s="369"/>
      <c r="H29" s="404">
        <v>172</v>
      </c>
      <c r="I29" s="405"/>
      <c r="J29" s="406"/>
      <c r="K29" s="370">
        <v>263</v>
      </c>
      <c r="L29" s="371"/>
      <c r="M29" s="100"/>
      <c r="N29" s="100"/>
      <c r="O29" s="100"/>
      <c r="P29" s="100"/>
      <c r="Q29" s="229" t="str">
        <f>IF(H30=H26+H28+H29,"ok","chyba")</f>
        <v>ok</v>
      </c>
      <c r="R29" s="226" t="s">
        <v>149</v>
      </c>
    </row>
    <row r="30" spans="2:18" s="3" customFormat="1" ht="24" customHeight="1">
      <c r="B30" s="379" t="s">
        <v>64</v>
      </c>
      <c r="C30" s="379"/>
      <c r="D30" s="379"/>
      <c r="E30" s="101">
        <v>93</v>
      </c>
      <c r="F30" s="367">
        <v>1986</v>
      </c>
      <c r="G30" s="369"/>
      <c r="H30" s="404">
        <v>1108</v>
      </c>
      <c r="I30" s="405"/>
      <c r="J30" s="406"/>
      <c r="K30" s="370">
        <v>1919</v>
      </c>
      <c r="L30" s="371"/>
      <c r="M30" s="100"/>
      <c r="N30" s="100"/>
      <c r="O30" s="100"/>
      <c r="P30" s="100"/>
      <c r="Q30" s="229" t="str">
        <f>IF(K30=K26+K28+K29,"ok","chyba")</f>
        <v>ok</v>
      </c>
      <c r="R30" s="226" t="s">
        <v>150</v>
      </c>
    </row>
    <row r="31" spans="2:18" s="3" customFormat="1" ht="24" customHeight="1">
      <c r="B31" s="103"/>
      <c r="C31" s="103"/>
      <c r="D31" s="103"/>
      <c r="E31" s="104"/>
      <c r="F31" s="232"/>
      <c r="G31" s="232"/>
      <c r="H31" s="232"/>
      <c r="I31" s="232"/>
      <c r="J31" s="232"/>
      <c r="K31" s="223"/>
      <c r="L31" s="223"/>
      <c r="M31" s="100"/>
      <c r="N31" s="100"/>
      <c r="O31" s="100"/>
      <c r="P31" s="100"/>
      <c r="Q31" s="47"/>
      <c r="R31" s="252"/>
    </row>
    <row r="32" spans="2:18" s="3" customFormat="1" ht="27" customHeight="1">
      <c r="B32" s="373" t="s">
        <v>151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104"/>
      <c r="Q32" s="104"/>
      <c r="R32" s="35"/>
    </row>
    <row r="33" spans="2:18" s="3" customFormat="1" ht="23.25" customHeight="1">
      <c r="B33" s="185"/>
      <c r="C33" s="186"/>
      <c r="D33" s="186"/>
      <c r="E33" s="101" t="s">
        <v>27</v>
      </c>
      <c r="F33" s="375" t="s">
        <v>152</v>
      </c>
      <c r="G33" s="375"/>
      <c r="H33" s="375"/>
      <c r="I33" s="375"/>
      <c r="J33" s="375"/>
      <c r="K33" s="375"/>
      <c r="L33" s="375"/>
      <c r="M33" s="375"/>
      <c r="N33" s="100"/>
      <c r="O33" s="35"/>
      <c r="P33" s="9"/>
      <c r="Q33" s="9"/>
      <c r="R33" s="9"/>
    </row>
    <row r="34" spans="2:18" s="3" customFormat="1" ht="22.5" customHeight="1">
      <c r="B34" s="376" t="s">
        <v>31</v>
      </c>
      <c r="C34" s="377"/>
      <c r="D34" s="378"/>
      <c r="E34" s="101" t="s">
        <v>32</v>
      </c>
      <c r="F34" s="101">
        <v>1</v>
      </c>
      <c r="G34" s="101">
        <v>2</v>
      </c>
      <c r="H34" s="99">
        <v>3</v>
      </c>
      <c r="I34" s="99">
        <v>4</v>
      </c>
      <c r="J34" s="99">
        <v>5</v>
      </c>
      <c r="K34" s="99">
        <v>6</v>
      </c>
      <c r="L34" s="99" t="s">
        <v>153</v>
      </c>
      <c r="M34" s="99" t="s">
        <v>101</v>
      </c>
      <c r="N34" s="100"/>
      <c r="O34" s="35"/>
      <c r="P34" s="9"/>
      <c r="Q34" s="2"/>
      <c r="R34" s="249" t="s">
        <v>33</v>
      </c>
    </row>
    <row r="35" spans="2:18" s="3" customFormat="1" ht="31.5" customHeight="1">
      <c r="B35" s="379" t="s">
        <v>154</v>
      </c>
      <c r="C35" s="379"/>
      <c r="D35" s="379"/>
      <c r="E35" s="101" t="s">
        <v>155</v>
      </c>
      <c r="F35" s="266">
        <v>2286</v>
      </c>
      <c r="G35" s="266">
        <v>540</v>
      </c>
      <c r="H35" s="266">
        <v>161</v>
      </c>
      <c r="I35" s="266">
        <v>27</v>
      </c>
      <c r="J35" s="266">
        <v>10</v>
      </c>
      <c r="K35" s="266">
        <v>3</v>
      </c>
      <c r="L35" s="266">
        <v>10</v>
      </c>
      <c r="M35" s="267">
        <v>3037</v>
      </c>
      <c r="N35" s="100"/>
      <c r="O35" s="35"/>
      <c r="P35" s="9"/>
      <c r="Q35" s="229" t="str">
        <f>IF(M35=F35+G35+H35+I35+J35+K35+L35,"ok","chyba")</f>
        <v>ok</v>
      </c>
      <c r="R35" s="226" t="s">
        <v>156</v>
      </c>
    </row>
    <row r="36" spans="2:18" s="3" customFormat="1" ht="84.75" customHeight="1">
      <c r="B36" s="379" t="s">
        <v>157</v>
      </c>
      <c r="C36" s="379"/>
      <c r="D36" s="379"/>
      <c r="E36" s="101" t="s">
        <v>158</v>
      </c>
      <c r="F36" s="266">
        <v>4704</v>
      </c>
      <c r="G36" s="266">
        <v>1193</v>
      </c>
      <c r="H36" s="266">
        <v>363</v>
      </c>
      <c r="I36" s="266">
        <v>101</v>
      </c>
      <c r="J36" s="266">
        <v>28</v>
      </c>
      <c r="K36" s="256">
        <v>7</v>
      </c>
      <c r="L36" s="256">
        <v>4</v>
      </c>
      <c r="M36" s="267">
        <v>6400</v>
      </c>
      <c r="N36" s="100"/>
      <c r="O36" s="35"/>
      <c r="P36" s="9"/>
      <c r="Q36" s="229" t="str">
        <f>IF(M36=F36+G36+H36+I36+J36+K36+L36,"ok","chyba")</f>
        <v>ok</v>
      </c>
      <c r="R36" s="226" t="s">
        <v>159</v>
      </c>
    </row>
    <row r="37" spans="2:18" s="3" customFormat="1" ht="69.75" customHeight="1">
      <c r="B37" s="379" t="s">
        <v>160</v>
      </c>
      <c r="C37" s="379"/>
      <c r="D37" s="379"/>
      <c r="E37" s="101" t="s">
        <v>161</v>
      </c>
      <c r="F37" s="266">
        <v>42</v>
      </c>
      <c r="G37" s="266">
        <v>9</v>
      </c>
      <c r="H37" s="266">
        <v>4</v>
      </c>
      <c r="I37" s="266">
        <v>0</v>
      </c>
      <c r="J37" s="266">
        <v>0</v>
      </c>
      <c r="K37" s="256">
        <v>0</v>
      </c>
      <c r="L37" s="256">
        <v>0</v>
      </c>
      <c r="M37" s="267">
        <v>55</v>
      </c>
      <c r="N37" s="100"/>
      <c r="O37" s="35"/>
      <c r="P37" s="9"/>
      <c r="Q37" s="229" t="str">
        <f>IF(M37=F37+G37+H37+I37+J37+K37+L37,"ok","chyba")</f>
        <v>ok</v>
      </c>
      <c r="R37" s="226" t="s">
        <v>162</v>
      </c>
    </row>
    <row r="38" spans="2:18" s="3" customFormat="1" ht="33.75" customHeight="1">
      <c r="B38" s="215" t="s">
        <v>163</v>
      </c>
      <c r="C38" s="130"/>
      <c r="D38" s="130"/>
      <c r="E38" s="130"/>
      <c r="F38" s="130"/>
      <c r="G38" s="130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35"/>
    </row>
    <row r="39" spans="2:18" s="3" customFormat="1" ht="56.25" customHeight="1">
      <c r="B39" s="395"/>
      <c r="C39" s="396"/>
      <c r="D39" s="401" t="s">
        <v>27</v>
      </c>
      <c r="E39" s="401" t="s">
        <v>164</v>
      </c>
      <c r="F39" s="376" t="s">
        <v>165</v>
      </c>
      <c r="G39" s="377"/>
      <c r="H39" s="377"/>
      <c r="I39" s="377"/>
      <c r="J39" s="377"/>
      <c r="K39" s="377"/>
      <c r="L39" s="377"/>
      <c r="M39" s="377"/>
      <c r="N39" s="378"/>
      <c r="O39" s="389" t="s">
        <v>166</v>
      </c>
      <c r="P39" s="104"/>
      <c r="Q39" s="104"/>
      <c r="R39" s="35"/>
    </row>
    <row r="40" spans="2:18" s="3" customFormat="1" ht="87" customHeight="1">
      <c r="B40" s="397"/>
      <c r="C40" s="398"/>
      <c r="D40" s="402"/>
      <c r="E40" s="402"/>
      <c r="F40" s="399" t="s">
        <v>167</v>
      </c>
      <c r="G40" s="400"/>
      <c r="H40" s="179" t="s">
        <v>168</v>
      </c>
      <c r="I40" s="376" t="s">
        <v>169</v>
      </c>
      <c r="J40" s="378"/>
      <c r="K40" s="101" t="s">
        <v>170</v>
      </c>
      <c r="L40" s="101" t="s">
        <v>171</v>
      </c>
      <c r="M40" s="101" t="s">
        <v>172</v>
      </c>
      <c r="N40" s="178" t="s">
        <v>173</v>
      </c>
      <c r="O40" s="390"/>
      <c r="P40" s="104"/>
      <c r="Q40" s="104"/>
      <c r="R40" s="35"/>
    </row>
    <row r="41" spans="2:18" s="3" customFormat="1" ht="24" customHeight="1">
      <c r="B41" s="399" t="s">
        <v>31</v>
      </c>
      <c r="C41" s="400"/>
      <c r="D41" s="184" t="s">
        <v>32</v>
      </c>
      <c r="E41" s="177">
        <v>1</v>
      </c>
      <c r="F41" s="375">
        <v>2</v>
      </c>
      <c r="G41" s="375"/>
      <c r="H41" s="180">
        <v>3</v>
      </c>
      <c r="I41" s="376">
        <v>4</v>
      </c>
      <c r="J41" s="378"/>
      <c r="K41" s="101">
        <v>5</v>
      </c>
      <c r="L41" s="180">
        <v>6</v>
      </c>
      <c r="M41" s="101">
        <v>7</v>
      </c>
      <c r="N41" s="180">
        <v>8</v>
      </c>
      <c r="O41" s="101">
        <v>9</v>
      </c>
      <c r="P41" s="104"/>
      <c r="Q41" s="104"/>
      <c r="R41" s="35"/>
    </row>
    <row r="42" spans="2:18" s="3" customFormat="1" ht="36" customHeight="1">
      <c r="B42" s="391" t="s">
        <v>174</v>
      </c>
      <c r="C42" s="392"/>
      <c r="D42" s="184">
        <v>94</v>
      </c>
      <c r="E42" s="268">
        <v>1606</v>
      </c>
      <c r="F42" s="393">
        <v>417</v>
      </c>
      <c r="G42" s="394"/>
      <c r="H42" s="270">
        <v>76</v>
      </c>
      <c r="I42" s="370">
        <v>110</v>
      </c>
      <c r="J42" s="371"/>
      <c r="K42" s="256">
        <v>69</v>
      </c>
      <c r="L42" s="65" t="s">
        <v>77</v>
      </c>
      <c r="M42" s="271">
        <v>765</v>
      </c>
      <c r="N42" s="272">
        <v>128</v>
      </c>
      <c r="O42" s="256">
        <v>5853</v>
      </c>
      <c r="P42" s="223"/>
      <c r="Q42" s="47"/>
      <c r="R42" s="24"/>
    </row>
    <row r="43" spans="2:18" s="3" customFormat="1" ht="33" customHeight="1">
      <c r="B43" s="391" t="s">
        <v>175</v>
      </c>
      <c r="C43" s="392"/>
      <c r="D43" s="184">
        <v>95</v>
      </c>
      <c r="E43" s="268">
        <v>48</v>
      </c>
      <c r="F43" s="393">
        <v>2</v>
      </c>
      <c r="G43" s="394"/>
      <c r="H43" s="270">
        <v>0</v>
      </c>
      <c r="I43" s="370">
        <v>0</v>
      </c>
      <c r="J43" s="371"/>
      <c r="K43" s="65" t="s">
        <v>77</v>
      </c>
      <c r="L43" s="256">
        <v>0</v>
      </c>
      <c r="M43" s="256">
        <v>22</v>
      </c>
      <c r="N43" s="260">
        <v>3</v>
      </c>
      <c r="O43" s="256">
        <v>84</v>
      </c>
      <c r="P43" s="223"/>
      <c r="Q43" s="47"/>
      <c r="R43" s="24"/>
    </row>
    <row r="44" spans="2:18" s="3" customFormat="1" ht="60" customHeight="1">
      <c r="B44" s="391" t="s">
        <v>176</v>
      </c>
      <c r="C44" s="392"/>
      <c r="D44" s="184">
        <v>96</v>
      </c>
      <c r="E44" s="268">
        <v>54</v>
      </c>
      <c r="F44" s="393">
        <v>24</v>
      </c>
      <c r="G44" s="394"/>
      <c r="H44" s="270">
        <v>3</v>
      </c>
      <c r="I44" s="370">
        <v>2</v>
      </c>
      <c r="J44" s="371"/>
      <c r="K44" s="256">
        <v>9</v>
      </c>
      <c r="L44" s="256">
        <v>6</v>
      </c>
      <c r="M44" s="273">
        <v>2</v>
      </c>
      <c r="N44" s="273">
        <v>1</v>
      </c>
      <c r="O44" s="256">
        <v>20</v>
      </c>
      <c r="P44" s="223"/>
      <c r="Q44" s="47"/>
      <c r="R44" s="24"/>
    </row>
    <row r="45" spans="2:18" s="3" customFormat="1" ht="49.5" customHeight="1">
      <c r="B45" s="391" t="s">
        <v>177</v>
      </c>
      <c r="C45" s="392"/>
      <c r="D45" s="184" t="s">
        <v>178</v>
      </c>
      <c r="E45" s="268">
        <v>447</v>
      </c>
      <c r="F45" s="393">
        <v>106</v>
      </c>
      <c r="G45" s="394"/>
      <c r="H45" s="270">
        <v>35</v>
      </c>
      <c r="I45" s="370">
        <v>39</v>
      </c>
      <c r="J45" s="371"/>
      <c r="K45" s="256">
        <v>7</v>
      </c>
      <c r="L45" s="256">
        <v>117</v>
      </c>
      <c r="M45" s="273">
        <v>12</v>
      </c>
      <c r="N45" s="273">
        <v>15</v>
      </c>
      <c r="O45" s="256">
        <v>294</v>
      </c>
      <c r="P45" s="223"/>
      <c r="Q45" s="47"/>
      <c r="R45" s="24"/>
    </row>
    <row r="46" spans="2:18" s="3" customFormat="1" ht="45" customHeight="1">
      <c r="B46" s="391" t="s">
        <v>179</v>
      </c>
      <c r="C46" s="392"/>
      <c r="D46" s="184" t="s">
        <v>180</v>
      </c>
      <c r="E46" s="268">
        <v>1313</v>
      </c>
      <c r="F46" s="393">
        <v>664</v>
      </c>
      <c r="G46" s="394"/>
      <c r="H46" s="270">
        <v>83</v>
      </c>
      <c r="I46" s="370">
        <v>52</v>
      </c>
      <c r="J46" s="371"/>
      <c r="K46" s="256">
        <v>23</v>
      </c>
      <c r="L46" s="256">
        <v>144</v>
      </c>
      <c r="M46" s="273">
        <v>22</v>
      </c>
      <c r="N46" s="273">
        <v>58</v>
      </c>
      <c r="O46" s="256">
        <v>426</v>
      </c>
      <c r="P46" s="223"/>
      <c r="Q46" s="47"/>
      <c r="R46" s="24"/>
    </row>
    <row r="47" spans="2:18" s="3" customFormat="1" ht="21" customHeight="1">
      <c r="B47" s="130"/>
      <c r="C47" s="130"/>
      <c r="D47" s="130"/>
      <c r="E47" s="130"/>
      <c r="F47" s="130"/>
      <c r="G47" s="130"/>
      <c r="H47" s="104"/>
      <c r="I47" s="130"/>
      <c r="J47" s="130"/>
      <c r="K47" s="130"/>
      <c r="L47" s="130"/>
      <c r="M47" s="130"/>
      <c r="N47" s="130"/>
      <c r="O47" s="130"/>
      <c r="P47" s="130"/>
      <c r="Q47" s="130"/>
      <c r="R47" s="35"/>
    </row>
    <row r="48" spans="2:18" s="3" customFormat="1" ht="18" customHeight="1">
      <c r="B48" s="102" t="s">
        <v>91</v>
      </c>
      <c r="C48" s="103"/>
      <c r="D48" s="103"/>
      <c r="E48" s="103"/>
      <c r="F48" s="103"/>
      <c r="G48" s="103"/>
      <c r="H48" s="104"/>
      <c r="I48" s="105"/>
      <c r="J48" s="106"/>
      <c r="K48" s="105"/>
      <c r="L48" s="106"/>
      <c r="M48" s="107"/>
      <c r="N48" s="104"/>
      <c r="O48" s="107"/>
      <c r="P48" s="107"/>
      <c r="Q48" s="107"/>
      <c r="R48" s="35"/>
    </row>
    <row r="49" spans="2:18" s="3" customFormat="1" ht="14.25" customHeight="1">
      <c r="B49" s="150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2"/>
      <c r="P49" s="234"/>
      <c r="Q49" s="234"/>
      <c r="R49" s="35"/>
    </row>
    <row r="50" spans="2:18" s="3" customFormat="1" ht="120" customHeight="1">
      <c r="B50" s="153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5"/>
      <c r="P50" s="234"/>
      <c r="Q50" s="234"/>
      <c r="R50" s="35"/>
    </row>
    <row r="51" spans="2:18" s="3" customFormat="1" ht="12" customHeight="1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20"/>
    </row>
    <row r="52" spans="2:18" s="3" customFormat="1" ht="27" customHeight="1" hidden="1">
      <c r="B52" s="37"/>
      <c r="C52" s="37"/>
      <c r="D52" s="37"/>
      <c r="E52" s="37"/>
      <c r="F52" s="37"/>
      <c r="G52" s="37"/>
      <c r="H52" s="34"/>
      <c r="I52" s="36"/>
      <c r="J52" s="38"/>
      <c r="K52" s="36"/>
      <c r="L52" s="38"/>
      <c r="M52" s="35"/>
      <c r="N52" s="34"/>
      <c r="O52" s="35"/>
      <c r="P52" s="35"/>
      <c r="Q52" s="35"/>
      <c r="R52" s="21"/>
    </row>
    <row r="53" spans="2:18" s="3" customFormat="1" ht="12.75" customHeight="1" hidden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2:18" s="3" customFormat="1" ht="12.75" customHeight="1" hidden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2:18" s="3" customFormat="1" ht="12.75" customHeight="1" hidden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2:18" s="3" customFormat="1" ht="12.75" customHeight="1" hidden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18" s="3" customFormat="1" ht="12.75" customHeight="1" hidden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18" s="3" customFormat="1" ht="12.75" customHeight="1" hidden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18" ht="12.75" customHeight="1" hidden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2"/>
    </row>
    <row r="60" spans="2:18" ht="12.75" customHeight="1" hidden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ht="12.75" customHeight="1" hidden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2:17" ht="12.75" customHeight="1" hidden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2:17" ht="12.75" customHeight="1" hidden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</sheetData>
  <sheetProtection/>
  <mergeCells count="107">
    <mergeCell ref="B8:C8"/>
    <mergeCell ref="D5:D7"/>
    <mergeCell ref="E5:E7"/>
    <mergeCell ref="G8:H8"/>
    <mergeCell ref="G5:O5"/>
    <mergeCell ref="G6:L6"/>
    <mergeCell ref="G7:H7"/>
    <mergeCell ref="I7:J7"/>
    <mergeCell ref="O6:O7"/>
    <mergeCell ref="F5:F7"/>
    <mergeCell ref="B9:C9"/>
    <mergeCell ref="B10:C10"/>
    <mergeCell ref="B11:C11"/>
    <mergeCell ref="C14:C15"/>
    <mergeCell ref="B14:B15"/>
    <mergeCell ref="B12:C12"/>
    <mergeCell ref="M14:O14"/>
    <mergeCell ref="D16:F16"/>
    <mergeCell ref="D17:F17"/>
    <mergeCell ref="D18:F18"/>
    <mergeCell ref="D19:F19"/>
    <mergeCell ref="D20:F20"/>
    <mergeCell ref="G17:J17"/>
    <mergeCell ref="G18:J18"/>
    <mergeCell ref="G19:J19"/>
    <mergeCell ref="G20:J20"/>
    <mergeCell ref="K24:L24"/>
    <mergeCell ref="B29:D29"/>
    <mergeCell ref="B30:D30"/>
    <mergeCell ref="K16:L16"/>
    <mergeCell ref="K17:L17"/>
    <mergeCell ref="K18:L18"/>
    <mergeCell ref="K19:L19"/>
    <mergeCell ref="K20:L20"/>
    <mergeCell ref="G16:J16"/>
    <mergeCell ref="B28:D28"/>
    <mergeCell ref="F29:G29"/>
    <mergeCell ref="H26:J26"/>
    <mergeCell ref="H30:J30"/>
    <mergeCell ref="H25:J25"/>
    <mergeCell ref="F26:G26"/>
    <mergeCell ref="F27:G27"/>
    <mergeCell ref="F28:G28"/>
    <mergeCell ref="F30:G30"/>
    <mergeCell ref="F25:G25"/>
    <mergeCell ref="E39:E40"/>
    <mergeCell ref="I8:J8"/>
    <mergeCell ref="K25:L25"/>
    <mergeCell ref="K26:L26"/>
    <mergeCell ref="K27:L27"/>
    <mergeCell ref="K28:L28"/>
    <mergeCell ref="K29:L29"/>
    <mergeCell ref="H27:J27"/>
    <mergeCell ref="H28:J28"/>
    <mergeCell ref="H29:J29"/>
    <mergeCell ref="B39:C40"/>
    <mergeCell ref="B41:C41"/>
    <mergeCell ref="B42:C42"/>
    <mergeCell ref="B43:C43"/>
    <mergeCell ref="F41:G41"/>
    <mergeCell ref="F39:N39"/>
    <mergeCell ref="F42:G42"/>
    <mergeCell ref="F43:G43"/>
    <mergeCell ref="F40:G40"/>
    <mergeCell ref="D39:D40"/>
    <mergeCell ref="B44:C44"/>
    <mergeCell ref="B45:C45"/>
    <mergeCell ref="B46:C46"/>
    <mergeCell ref="F44:G44"/>
    <mergeCell ref="F45:G45"/>
    <mergeCell ref="F46:G46"/>
    <mergeCell ref="I44:J44"/>
    <mergeCell ref="I45:J45"/>
    <mergeCell ref="I46:J46"/>
    <mergeCell ref="O39:O40"/>
    <mergeCell ref="I40:J40"/>
    <mergeCell ref="N6:N7"/>
    <mergeCell ref="M6:M7"/>
    <mergeCell ref="I42:J42"/>
    <mergeCell ref="I43:J43"/>
    <mergeCell ref="K30:L30"/>
    <mergeCell ref="K15:L15"/>
    <mergeCell ref="G15:J15"/>
    <mergeCell ref="D14:L14"/>
    <mergeCell ref="D15:F15"/>
    <mergeCell ref="B26:D26"/>
    <mergeCell ref="B27:D27"/>
    <mergeCell ref="F23:L23"/>
    <mergeCell ref="E23:E24"/>
    <mergeCell ref="B25:D25"/>
    <mergeCell ref="F24:G24"/>
    <mergeCell ref="I41:J41"/>
    <mergeCell ref="G9:H9"/>
    <mergeCell ref="G10:H10"/>
    <mergeCell ref="G11:H11"/>
    <mergeCell ref="G12:H12"/>
    <mergeCell ref="I9:J9"/>
    <mergeCell ref="I10:J10"/>
    <mergeCell ref="I11:J11"/>
    <mergeCell ref="I12:J12"/>
    <mergeCell ref="H24:J24"/>
    <mergeCell ref="B32:O32"/>
    <mergeCell ref="F33:M33"/>
    <mergeCell ref="B34:D34"/>
    <mergeCell ref="B35:D35"/>
    <mergeCell ref="B36:D36"/>
    <mergeCell ref="B37:D37"/>
  </mergeCells>
  <dataValidations count="61">
    <dataValidation type="whole" allowBlank="1" showErrorMessage="1" errorTitle="Pozor!" error="Je nezbytné vložit numerickou hodnotu!" sqref="K42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0">
      <formula1>0</formula1>
      <formula2>999999</formula2>
    </dataValidation>
    <dataValidation type="whole" allowBlank="1" showErrorMessage="1" errorTitle="Pozor!" error="Je nezbytné vložit numerickou hodnotu!" sqref="M42">
      <formula1>0</formula1>
      <formula2>999999</formula2>
    </dataValidation>
    <dataValidation type="whole" allowBlank="1" showErrorMessage="1" errorTitle="Pozor!" error="Je nezbytné vložit numerickou hodnotu!" sqref="M43">
      <formula1>0</formula1>
      <formula2>999999</formula2>
    </dataValidation>
    <dataValidation type="whole" allowBlank="1" showErrorMessage="1" errorTitle="Pozor!" error="Je nezbytné vložit numerickou hodnotu!" sqref="K44">
      <formula1>0</formula1>
      <formula2>999999</formula2>
    </dataValidation>
    <dataValidation type="whole" allowBlank="1" showErrorMessage="1" errorTitle="Pozor!" error="Je nezbytné vložit numerickou hodnotu!" sqref="K45">
      <formula1>0</formula1>
      <formula2>999999</formula2>
    </dataValidation>
    <dataValidation type="whole" allowBlank="1" showErrorMessage="1" errorTitle="Pozor!" error="Je nezbytné vložit numerickou hodnotu!" sqref="K46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0">
      <formula1>0</formula1>
      <formula2>999999</formula2>
    </dataValidation>
    <dataValidation type="whole" allowBlank="1" showErrorMessage="1" errorTitle="Pozor!" error="Je nezbytné vložit numerickou hodnotu!" sqref="O42">
      <formula1>0</formula1>
      <formula2>999999</formula2>
    </dataValidation>
    <dataValidation type="whole" allowBlank="1" showErrorMessage="1" errorTitle="Pozor!" error="Je nezbytné vložit numerickou hodnotu!" sqref="O43">
      <formula1>0</formula1>
      <formula2>999999</formula2>
    </dataValidation>
    <dataValidation type="whole" allowBlank="1" showErrorMessage="1" errorTitle="Pozor!" error="Je nezbytné vložit numerickou hodnotu!" sqref="O44">
      <formula1>0</formula1>
      <formula2>999999</formula2>
    </dataValidation>
    <dataValidation type="whole" allowBlank="1" showErrorMessage="1" errorTitle="Pozor!" error="Je nezbytné vložit numerickou hodnotu!" sqref="O45">
      <formula1>0</formula1>
      <formula2>999999</formula2>
    </dataValidation>
    <dataValidation type="whole" allowBlank="1" showErrorMessage="1" errorTitle="Pozor!" error="Je nezbytné vložit numerickou hodnotu!" sqref="O46">
      <formula1>0</formula1>
      <formula2>999999</formula2>
    </dataValidation>
    <dataValidation type="whole" allowBlank="1" showErrorMessage="1" errorTitle="Pozor!" error="Je nezbytné vložit numerickou hodnotu!" sqref="P42">
      <formula1>0</formula1>
      <formula2>999999</formula2>
    </dataValidation>
    <dataValidation type="whole" allowBlank="1" showErrorMessage="1" errorTitle="Pozor!" error="Je nezbytné vložit numerickou hodnotu!" sqref="P43">
      <formula1>0</formula1>
      <formula2>999999</formula2>
    </dataValidation>
    <dataValidation type="whole" allowBlank="1" showErrorMessage="1" errorTitle="Pozor!" error="Je nezbytné vložit numerickou hodnotu!" sqref="P44">
      <formula1>0</formula1>
      <formula2>999999</formula2>
    </dataValidation>
    <dataValidation type="whole" allowBlank="1" showErrorMessage="1" errorTitle="Pozor!" error="Je nezbytné vložit numerickou hodnotu!" sqref="P45">
      <formula1>0</formula1>
      <formula2>999999</formula2>
    </dataValidation>
    <dataValidation type="whole" allowBlank="1" showErrorMessage="1" errorTitle="Pozor!" error="Je nezbytné vložit numerickou hodnotu!" sqref="P46">
      <formula1>0</formula1>
      <formula2>999999</formula2>
    </dataValidation>
    <dataValidation type="whole" allowBlank="1" showErrorMessage="1" errorTitle="Pozor!" error="Je nezbytné vložit numerickou hodnotu!" sqref="I42">
      <formula1>0</formula1>
      <formula2>999999</formula2>
    </dataValidation>
    <dataValidation type="whole" allowBlank="1" showErrorMessage="1" errorTitle="Pozor!" error="Je nezbytné vložit numerickou hodnotu!" sqref="I43">
      <formula1>0</formula1>
      <formula2>999999</formula2>
    </dataValidation>
    <dataValidation type="whole" allowBlank="1" showErrorMessage="1" errorTitle="Pozor!" error="Je nezbytné vložit numerickou hodnotu!" sqref="I44">
      <formula1>0</formula1>
      <formula2>999999</formula2>
    </dataValidation>
    <dataValidation type="whole" allowBlank="1" showErrorMessage="1" errorTitle="Pozor!" error="Je nezbytné vložit numerickou hodnotu!" sqref="I45">
      <formula1>0</formula1>
      <formula2>999999</formula2>
    </dataValidation>
    <dataValidation type="whole" allowBlank="1" showErrorMessage="1" errorTitle="Pozor!" error="Je nezbytné vložit numerickou hodnotu!" sqref="I46">
      <formula1>0</formula1>
      <formula2>999999</formula2>
    </dataValidation>
    <dataValidation type="whole" allowBlank="1" showErrorMessage="1" errorTitle="Pozor!" error="Je nezbytné vložit numerickou hodnotu!" sqref="K26">
      <formula1>0</formula1>
      <formula2>999999</formula2>
    </dataValidation>
    <dataValidation type="whole" allowBlank="1" showErrorMessage="1" errorTitle="Pozor!" error="Je nezbytné vložit numerickou hodnotu!" sqref="K27">
      <formula1>0</formula1>
      <formula2>999999</formula2>
    </dataValidation>
    <dataValidation type="whole" allowBlank="1" showErrorMessage="1" errorTitle="Pozor!" error="Je nezbytné vložit numerickou hodnotu!" sqref="K28">
      <formula1>0</formula1>
      <formula2>999999</formula2>
    </dataValidation>
    <dataValidation type="whole" allowBlank="1" showErrorMessage="1" errorTitle="Pozor!" error="Je nezbytné vložit numerickou hodnotu!" sqref="K29">
      <formula1>0</formula1>
      <formula2>999999</formula2>
    </dataValidation>
    <dataValidation type="whole" allowBlank="1" showErrorMessage="1" errorTitle="Pozor!" error="Je nezbytné vložit numerickou hodnotu!" sqref="K30">
      <formula1>0</formula1>
      <formula2>999999</formula2>
    </dataValidation>
    <dataValidation type="whole" allowBlank="1" showErrorMessage="1" errorTitle="Pozor!" error="Je nezbytné vložit numerickou hodnotu!" sqref="K31">
      <formula1>0</formula1>
      <formula2>999999</formula2>
    </dataValidation>
    <dataValidation type="whole" allowBlank="1" showErrorMessage="1" errorTitle="Pozor!" error="Je nezbytné vložit numerickou hodnotu!" sqref="K20">
      <formula1>0</formula1>
      <formula2>999999</formula2>
    </dataValidation>
    <dataValidation type="whole" allowBlank="1" showErrorMessage="1" errorTitle="Pozor!" error="Je nezbytné vložit numerickou hodnotu!" sqref="L43">
      <formula1>0</formula1>
      <formula2>999999</formula2>
    </dataValidation>
    <dataValidation type="whole" allowBlank="1" showErrorMessage="1" errorTitle="Pozor!" error="Je nezbytné vložit numerickou hodnotu!" sqref="L44">
      <formula1>0</formula1>
      <formula2>999999</formula2>
    </dataValidation>
    <dataValidation type="whole" allowBlank="1" showErrorMessage="1" errorTitle="Pozor!" error="Je nezbytné vložit numerickou hodnotu!" sqref="L45">
      <formula1>0</formula1>
      <formula2>999999</formula2>
    </dataValidation>
    <dataValidation type="whole" allowBlank="1" showErrorMessage="1" errorTitle="Pozor!" error="Je nezbytné vložit numerickou hodnotu!" sqref="L46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Je nezbytné vložit numerickou hodnotu!" sqref="K36">
      <formula1>0</formula1>
      <formula2>999999</formula2>
    </dataValidation>
    <dataValidation type="whole" allowBlank="1" showErrorMessage="1" errorTitle="Pozor!" error="Je nezbytné vložit numerickou hodnotu!" sqref="K37">
      <formula1>0</formula1>
      <formula2>999999</formula2>
    </dataValidation>
    <dataValidation type="whole" allowBlank="1" showErrorMessage="1" errorTitle="Pozor!" error="Vkládejte pouze číselné hodnoty!" sqref="E44">
      <formula1>0</formula1>
      <formula2>9999999</formula2>
    </dataValidation>
    <dataValidation type="whole" allowBlank="1" showErrorMessage="1" errorTitle="Pozor!" error="Vkládejte pouze číselné hodnoty!" sqref="E45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D42">
      <formula1>0</formula1>
      <formula2>9999999</formula2>
    </dataValidation>
    <dataValidation type="whole" allowBlank="1" showErrorMessage="1" errorTitle="Pozor!" error="Vkládejte pouze číselné hodnoty!" sqref="D43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28">
      <selection activeCell="I15" sqref="I15"/>
    </sheetView>
  </sheetViews>
  <sheetFormatPr defaultColWidth="9.00390625" defaultRowHeight="12.75" customHeight="1"/>
  <cols>
    <col min="1" max="1" width="15.75390625" style="0" customWidth="1"/>
    <col min="2" max="2" width="21.00390625" style="0" customWidth="1"/>
    <col min="3" max="3" width="10.75390625" style="0" customWidth="1"/>
    <col min="4" max="4" width="8.25390625" style="0" customWidth="1"/>
    <col min="5" max="5" width="9.625" style="0" customWidth="1"/>
    <col min="6" max="6" width="11.375" style="0" customWidth="1"/>
    <col min="7" max="7" width="7.875" style="0" customWidth="1"/>
    <col min="8" max="8" width="9.875" style="0" customWidth="1"/>
    <col min="9" max="9" width="9.00390625" style="0" customWidth="1"/>
    <col min="10" max="10" width="8.375" style="0" customWidth="1"/>
    <col min="11" max="11" width="18.125" style="0" customWidth="1"/>
  </cols>
  <sheetData>
    <row r="1" spans="1:11" ht="12.75" customHeight="1">
      <c r="A1" s="5"/>
      <c r="B1" s="5"/>
      <c r="C1" s="5"/>
      <c r="D1" s="6"/>
      <c r="E1" s="6"/>
      <c r="F1" s="6"/>
      <c r="G1" s="6"/>
      <c r="H1" s="209"/>
      <c r="I1" s="209"/>
      <c r="J1" s="209"/>
      <c r="K1" s="209" t="s">
        <v>181</v>
      </c>
    </row>
    <row r="2" spans="1:11" ht="12.75" customHeight="1">
      <c r="A2" s="12" t="s">
        <v>182</v>
      </c>
      <c r="B2" s="12"/>
      <c r="C2" s="5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450"/>
      <c r="B3" s="461"/>
      <c r="C3" s="2" t="s">
        <v>183</v>
      </c>
      <c r="D3" s="2" t="s">
        <v>184</v>
      </c>
      <c r="E3" s="2" t="s">
        <v>185</v>
      </c>
      <c r="F3" s="2" t="s">
        <v>186</v>
      </c>
      <c r="G3" s="2" t="s">
        <v>187</v>
      </c>
      <c r="H3" s="2" t="s">
        <v>64</v>
      </c>
      <c r="I3" s="25"/>
      <c r="J3" s="25"/>
      <c r="K3" s="6"/>
    </row>
    <row r="4" spans="1:11" ht="14.25" customHeight="1">
      <c r="A4" s="450" t="s">
        <v>31</v>
      </c>
      <c r="B4" s="461"/>
      <c r="C4" s="4" t="s">
        <v>32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25"/>
      <c r="J4" s="2"/>
      <c r="K4" s="249" t="s">
        <v>33</v>
      </c>
    </row>
    <row r="5" spans="1:11" ht="33" customHeight="1">
      <c r="A5" s="448" t="s">
        <v>188</v>
      </c>
      <c r="B5" s="449"/>
      <c r="C5" s="4">
        <v>97</v>
      </c>
      <c r="D5" s="274">
        <v>29</v>
      </c>
      <c r="E5" s="274">
        <v>1997</v>
      </c>
      <c r="F5" s="275">
        <v>8</v>
      </c>
      <c r="G5" s="275">
        <v>597</v>
      </c>
      <c r="H5" s="275">
        <v>2631</v>
      </c>
      <c r="I5" s="236"/>
      <c r="J5" s="229" t="str">
        <f>IF(H5=D5+E5+F5+G5,"ok","chyba")</f>
        <v>ok</v>
      </c>
      <c r="K5" s="226" t="s">
        <v>156</v>
      </c>
    </row>
    <row r="6" spans="1:11" ht="33.75" customHeight="1">
      <c r="A6" s="448" t="s">
        <v>189</v>
      </c>
      <c r="B6" s="449"/>
      <c r="C6" s="4">
        <v>98</v>
      </c>
      <c r="D6" s="274">
        <v>53</v>
      </c>
      <c r="E6" s="274">
        <v>359</v>
      </c>
      <c r="F6" s="275">
        <v>11</v>
      </c>
      <c r="G6" s="275">
        <v>712</v>
      </c>
      <c r="H6" s="275">
        <v>1135</v>
      </c>
      <c r="I6" s="236"/>
      <c r="J6" s="229" t="str">
        <f>IF(H6=D6+E6+F6+G6,"ok","chyba")</f>
        <v>ok</v>
      </c>
      <c r="K6" s="226" t="s">
        <v>159</v>
      </c>
    </row>
    <row r="7" spans="1:11" ht="33" customHeight="1">
      <c r="A7" s="448" t="s">
        <v>190</v>
      </c>
      <c r="B7" s="449"/>
      <c r="C7" s="4">
        <v>99</v>
      </c>
      <c r="D7" s="274">
        <v>82</v>
      </c>
      <c r="E7" s="274">
        <v>2356</v>
      </c>
      <c r="F7" s="275">
        <v>19</v>
      </c>
      <c r="G7" s="275">
        <v>1309</v>
      </c>
      <c r="H7" s="269">
        <v>3766</v>
      </c>
      <c r="I7" s="10"/>
      <c r="J7" s="229" t="str">
        <f>IF(H7=D7+E7+F7+G7,"ok","chyba")</f>
        <v>ok</v>
      </c>
      <c r="K7" s="226" t="s">
        <v>162</v>
      </c>
    </row>
    <row r="8" spans="1:11" ht="24.75" customHeight="1">
      <c r="A8" s="465" t="s">
        <v>191</v>
      </c>
      <c r="B8" s="465"/>
      <c r="C8" s="465"/>
      <c r="D8" s="465"/>
      <c r="E8" s="465"/>
      <c r="F8" s="465"/>
      <c r="G8" s="465"/>
      <c r="H8" s="465"/>
      <c r="I8" s="248"/>
      <c r="J8" s="47"/>
      <c r="K8" s="26"/>
    </row>
    <row r="9" spans="1:11" ht="12.75" customHeight="1">
      <c r="A9" s="456"/>
      <c r="B9" s="457"/>
      <c r="C9" s="414" t="s">
        <v>183</v>
      </c>
      <c r="D9" s="450" t="s">
        <v>192</v>
      </c>
      <c r="E9" s="460"/>
      <c r="F9" s="460"/>
      <c r="G9" s="460"/>
      <c r="H9" s="461"/>
      <c r="I9" s="6"/>
      <c r="J9" s="47"/>
      <c r="K9" s="26"/>
    </row>
    <row r="10" spans="1:11" ht="58.5" customHeight="1">
      <c r="A10" s="458"/>
      <c r="B10" s="459"/>
      <c r="C10" s="415"/>
      <c r="D10" s="2" t="s">
        <v>193</v>
      </c>
      <c r="E10" s="2" t="s">
        <v>194</v>
      </c>
      <c r="F10" s="2" t="s">
        <v>195</v>
      </c>
      <c r="G10" s="2" t="s">
        <v>196</v>
      </c>
      <c r="H10" s="2" t="s">
        <v>197</v>
      </c>
      <c r="I10" s="25"/>
      <c r="J10" s="229" t="str">
        <f>IF(D14=D12+D13,"ok","chyba")</f>
        <v>ok</v>
      </c>
      <c r="K10" s="250" t="s">
        <v>198</v>
      </c>
    </row>
    <row r="11" spans="1:11" ht="33" customHeight="1">
      <c r="A11" s="450" t="s">
        <v>31</v>
      </c>
      <c r="B11" s="461"/>
      <c r="C11" s="4" t="s">
        <v>32</v>
      </c>
      <c r="D11" s="4">
        <v>1</v>
      </c>
      <c r="E11" s="4">
        <v>2</v>
      </c>
      <c r="F11" s="2">
        <v>3</v>
      </c>
      <c r="G11" s="2">
        <v>4</v>
      </c>
      <c r="H11" s="2">
        <v>5</v>
      </c>
      <c r="I11" s="25"/>
      <c r="J11" s="229" t="str">
        <f>IF(E14=E12+E13,"ok","chyba")</f>
        <v>ok</v>
      </c>
      <c r="K11" s="250" t="s">
        <v>199</v>
      </c>
    </row>
    <row r="12" spans="1:11" ht="34.5" customHeight="1">
      <c r="A12" s="448" t="s">
        <v>188</v>
      </c>
      <c r="B12" s="449"/>
      <c r="C12" s="4" t="s">
        <v>200</v>
      </c>
      <c r="D12" s="274">
        <v>129</v>
      </c>
      <c r="E12" s="274">
        <v>20</v>
      </c>
      <c r="F12" s="275">
        <v>1127</v>
      </c>
      <c r="G12" s="275">
        <v>644</v>
      </c>
      <c r="H12" s="274">
        <v>732</v>
      </c>
      <c r="I12" s="236"/>
      <c r="J12" s="229" t="str">
        <f>IF(F14=F12+F13,"ok","chyba")</f>
        <v>ok</v>
      </c>
      <c r="K12" s="250" t="s">
        <v>201</v>
      </c>
    </row>
    <row r="13" spans="1:11" ht="33.75" customHeight="1">
      <c r="A13" s="448" t="s">
        <v>189</v>
      </c>
      <c r="B13" s="449"/>
      <c r="C13" s="4" t="s">
        <v>202</v>
      </c>
      <c r="D13" s="274">
        <v>12</v>
      </c>
      <c r="E13" s="274">
        <v>4</v>
      </c>
      <c r="F13" s="275">
        <v>513</v>
      </c>
      <c r="G13" s="275">
        <v>227</v>
      </c>
      <c r="H13" s="274">
        <v>338</v>
      </c>
      <c r="I13" s="236"/>
      <c r="J13" s="229" t="str">
        <f>IF(G14=G12+G13,"ok","chyba")</f>
        <v>ok</v>
      </c>
      <c r="K13" s="250" t="s">
        <v>203</v>
      </c>
    </row>
    <row r="14" spans="1:11" ht="33.75" customHeight="1">
      <c r="A14" s="448" t="s">
        <v>190</v>
      </c>
      <c r="B14" s="449"/>
      <c r="C14" s="4" t="s">
        <v>204</v>
      </c>
      <c r="D14" s="274">
        <v>141</v>
      </c>
      <c r="E14" s="274">
        <v>24</v>
      </c>
      <c r="F14" s="275">
        <v>1640</v>
      </c>
      <c r="G14" s="275">
        <v>871</v>
      </c>
      <c r="H14" s="274">
        <v>1070</v>
      </c>
      <c r="I14" s="10"/>
      <c r="J14" s="229" t="str">
        <f>IF(H14=H12+H13,"ok","chyba")</f>
        <v>ok</v>
      </c>
      <c r="K14" s="250" t="s">
        <v>205</v>
      </c>
    </row>
    <row r="15" spans="1:11" ht="12.75" customHeight="1">
      <c r="A15" s="24"/>
      <c r="B15" s="24"/>
      <c r="C15" s="6"/>
      <c r="D15" s="6"/>
      <c r="E15" s="6"/>
      <c r="F15" s="236"/>
      <c r="G15" s="236"/>
      <c r="H15" s="10"/>
      <c r="I15" s="10"/>
      <c r="J15" s="10"/>
      <c r="K15" s="26"/>
    </row>
    <row r="16" spans="1:11" ht="6.75" customHeight="1">
      <c r="A16" s="24"/>
      <c r="B16" s="24"/>
      <c r="C16" s="6"/>
      <c r="D16" s="6"/>
      <c r="E16" s="6"/>
      <c r="F16" s="236"/>
      <c r="G16" s="236"/>
      <c r="H16" s="10"/>
      <c r="I16" s="10"/>
      <c r="J16" s="10"/>
      <c r="K16" s="26"/>
    </row>
    <row r="17" spans="1:11" ht="11.25" customHeight="1">
      <c r="A17" s="12" t="s">
        <v>206</v>
      </c>
      <c r="B17" s="12"/>
      <c r="C17" s="5"/>
      <c r="D17" s="6"/>
      <c r="E17" s="6"/>
      <c r="F17" s="6"/>
      <c r="G17" s="6"/>
      <c r="H17" s="6"/>
      <c r="I17" s="6"/>
      <c r="J17" s="6"/>
      <c r="K17" s="6"/>
    </row>
    <row r="18" spans="1:11" ht="33.75" customHeight="1">
      <c r="A18" s="416"/>
      <c r="B18" s="417"/>
      <c r="C18" s="417"/>
      <c r="D18" s="417"/>
      <c r="E18" s="417"/>
      <c r="F18" s="418"/>
      <c r="G18" s="414" t="s">
        <v>183</v>
      </c>
      <c r="H18" s="462" t="s">
        <v>207</v>
      </c>
      <c r="I18" s="463"/>
      <c r="J18" s="463"/>
      <c r="K18" s="464"/>
    </row>
    <row r="19" spans="1:11" ht="36" customHeight="1">
      <c r="A19" s="419"/>
      <c r="B19" s="420"/>
      <c r="C19" s="420"/>
      <c r="D19" s="420"/>
      <c r="E19" s="420"/>
      <c r="F19" s="421"/>
      <c r="G19" s="415"/>
      <c r="H19" s="2" t="s">
        <v>101</v>
      </c>
      <c r="I19" s="2" t="s">
        <v>208</v>
      </c>
      <c r="J19" s="2" t="s">
        <v>209</v>
      </c>
      <c r="K19" s="2" t="s">
        <v>210</v>
      </c>
    </row>
    <row r="20" spans="1:11" ht="12.75" customHeight="1">
      <c r="A20" s="450" t="s">
        <v>31</v>
      </c>
      <c r="B20" s="451"/>
      <c r="C20" s="451"/>
      <c r="D20" s="451"/>
      <c r="E20" s="451"/>
      <c r="F20" s="452"/>
      <c r="G20" s="4" t="s">
        <v>32</v>
      </c>
      <c r="H20" s="253">
        <v>1</v>
      </c>
      <c r="I20" s="4">
        <v>2</v>
      </c>
      <c r="J20" s="4">
        <v>3</v>
      </c>
      <c r="K20" s="4">
        <v>4</v>
      </c>
    </row>
    <row r="21" spans="1:11" ht="12.75" customHeight="1">
      <c r="A21" s="437" t="s">
        <v>211</v>
      </c>
      <c r="B21" s="429" t="s">
        <v>212</v>
      </c>
      <c r="C21" s="436"/>
      <c r="D21" s="436"/>
      <c r="E21" s="436"/>
      <c r="F21" s="436"/>
      <c r="G21" s="4">
        <v>102</v>
      </c>
      <c r="H21" s="276">
        <v>92</v>
      </c>
      <c r="I21" s="276">
        <v>49</v>
      </c>
      <c r="J21" s="276">
        <v>8</v>
      </c>
      <c r="K21" s="277">
        <v>39</v>
      </c>
    </row>
    <row r="22" spans="1:11" ht="12.75" customHeight="1">
      <c r="A22" s="453"/>
      <c r="B22" s="429" t="s">
        <v>213</v>
      </c>
      <c r="C22" s="436"/>
      <c r="D22" s="436"/>
      <c r="E22" s="436"/>
      <c r="F22" s="436"/>
      <c r="G22" s="4">
        <v>103</v>
      </c>
      <c r="H22" s="276">
        <v>253</v>
      </c>
      <c r="I22" s="276">
        <v>164</v>
      </c>
      <c r="J22" s="276">
        <v>8</v>
      </c>
      <c r="K22" s="277">
        <v>76</v>
      </c>
    </row>
    <row r="23" spans="1:11" ht="12.75" customHeight="1">
      <c r="A23" s="453"/>
      <c r="B23" s="429" t="s">
        <v>214</v>
      </c>
      <c r="C23" s="436"/>
      <c r="D23" s="436"/>
      <c r="E23" s="436"/>
      <c r="F23" s="436"/>
      <c r="G23" s="4" t="s">
        <v>215</v>
      </c>
      <c r="H23" s="276">
        <v>18</v>
      </c>
      <c r="I23" s="276">
        <v>14</v>
      </c>
      <c r="J23" s="276">
        <v>1</v>
      </c>
      <c r="K23" s="277">
        <v>2</v>
      </c>
    </row>
    <row r="24" spans="1:11" ht="12.75" customHeight="1">
      <c r="A24" s="453"/>
      <c r="B24" s="448" t="s">
        <v>216</v>
      </c>
      <c r="C24" s="455"/>
      <c r="D24" s="455"/>
      <c r="E24" s="455"/>
      <c r="F24" s="449"/>
      <c r="G24" s="4" t="s">
        <v>217</v>
      </c>
      <c r="H24" s="276">
        <v>107</v>
      </c>
      <c r="I24" s="276">
        <v>70</v>
      </c>
      <c r="J24" s="276">
        <v>3</v>
      </c>
      <c r="K24" s="277">
        <v>31</v>
      </c>
    </row>
    <row r="25" spans="1:11" ht="24" customHeight="1">
      <c r="A25" s="453"/>
      <c r="B25" s="429" t="s">
        <v>218</v>
      </c>
      <c r="C25" s="436"/>
      <c r="D25" s="436"/>
      <c r="E25" s="436"/>
      <c r="F25" s="436"/>
      <c r="G25" s="4">
        <v>104</v>
      </c>
      <c r="H25" s="276">
        <v>924</v>
      </c>
      <c r="I25" s="276">
        <v>740</v>
      </c>
      <c r="J25" s="276">
        <v>13</v>
      </c>
      <c r="K25" s="277">
        <v>154</v>
      </c>
    </row>
    <row r="26" spans="1:11" ht="12.75" customHeight="1">
      <c r="A26" s="453"/>
      <c r="B26" s="429" t="s">
        <v>219</v>
      </c>
      <c r="C26" s="436"/>
      <c r="D26" s="436"/>
      <c r="E26" s="436"/>
      <c r="F26" s="436"/>
      <c r="G26" s="4">
        <v>105</v>
      </c>
      <c r="H26" s="276">
        <v>129</v>
      </c>
      <c r="I26" s="276">
        <v>101</v>
      </c>
      <c r="J26" s="276">
        <v>3</v>
      </c>
      <c r="K26" s="277">
        <v>24</v>
      </c>
    </row>
    <row r="27" spans="1:11" ht="12.75" customHeight="1">
      <c r="A27" s="453"/>
      <c r="B27" s="429" t="s">
        <v>171</v>
      </c>
      <c r="C27" s="436"/>
      <c r="D27" s="436"/>
      <c r="E27" s="436"/>
      <c r="F27" s="436"/>
      <c r="G27" s="4">
        <v>106</v>
      </c>
      <c r="H27" s="276">
        <v>837</v>
      </c>
      <c r="I27" s="276">
        <v>606</v>
      </c>
      <c r="J27" s="276">
        <v>28</v>
      </c>
      <c r="K27" s="277">
        <v>184</v>
      </c>
    </row>
    <row r="28" spans="1:11" ht="12.75" customHeight="1">
      <c r="A28" s="453"/>
      <c r="B28" s="429" t="s">
        <v>220</v>
      </c>
      <c r="C28" s="436"/>
      <c r="D28" s="436"/>
      <c r="E28" s="436"/>
      <c r="F28" s="436"/>
      <c r="G28" s="4" t="s">
        <v>221</v>
      </c>
      <c r="H28" s="276">
        <v>150</v>
      </c>
      <c r="I28" s="276">
        <v>121</v>
      </c>
      <c r="J28" s="276">
        <v>5</v>
      </c>
      <c r="K28" s="277">
        <v>19</v>
      </c>
    </row>
    <row r="29" spans="1:11" ht="12.75" customHeight="1">
      <c r="A29" s="453"/>
      <c r="B29" s="429" t="s">
        <v>222</v>
      </c>
      <c r="C29" s="436"/>
      <c r="D29" s="436"/>
      <c r="E29" s="436"/>
      <c r="F29" s="436"/>
      <c r="G29" s="4" t="s">
        <v>223</v>
      </c>
      <c r="H29" s="276">
        <v>105</v>
      </c>
      <c r="I29" s="276">
        <v>85</v>
      </c>
      <c r="J29" s="276">
        <v>1</v>
      </c>
      <c r="K29" s="277">
        <v>19</v>
      </c>
    </row>
    <row r="30" spans="1:11" ht="22.5" customHeight="1">
      <c r="A30" s="453"/>
      <c r="B30" s="430" t="s">
        <v>224</v>
      </c>
      <c r="C30" s="446"/>
      <c r="D30" s="446"/>
      <c r="E30" s="446"/>
      <c r="F30" s="447"/>
      <c r="G30" s="4" t="s">
        <v>225</v>
      </c>
      <c r="H30" s="276">
        <v>1807</v>
      </c>
      <c r="I30" s="276">
        <v>1741</v>
      </c>
      <c r="J30" s="278">
        <v>58</v>
      </c>
      <c r="K30" s="279">
        <v>9</v>
      </c>
    </row>
    <row r="31" spans="1:11" ht="16.5" customHeight="1">
      <c r="A31" s="453"/>
      <c r="B31" s="429" t="s">
        <v>226</v>
      </c>
      <c r="C31" s="436"/>
      <c r="D31" s="436"/>
      <c r="E31" s="436"/>
      <c r="F31" s="436"/>
      <c r="G31" s="4" t="s">
        <v>227</v>
      </c>
      <c r="H31" s="276">
        <v>339</v>
      </c>
      <c r="I31" s="276">
        <v>300</v>
      </c>
      <c r="J31" s="276">
        <v>10</v>
      </c>
      <c r="K31" s="277">
        <v>18</v>
      </c>
    </row>
    <row r="32" spans="1:11" ht="12.75" customHeight="1">
      <c r="A32" s="453"/>
      <c r="B32" s="429" t="s">
        <v>228</v>
      </c>
      <c r="C32" s="436"/>
      <c r="D32" s="436"/>
      <c r="E32" s="436"/>
      <c r="F32" s="436"/>
      <c r="G32" s="4" t="s">
        <v>229</v>
      </c>
      <c r="H32" s="276">
        <v>374</v>
      </c>
      <c r="I32" s="276">
        <v>334</v>
      </c>
      <c r="J32" s="276">
        <v>10</v>
      </c>
      <c r="K32" s="277">
        <v>22</v>
      </c>
    </row>
    <row r="33" spans="1:11" ht="12.75" customHeight="1">
      <c r="A33" s="453"/>
      <c r="B33" s="429" t="s">
        <v>230</v>
      </c>
      <c r="C33" s="436"/>
      <c r="D33" s="436"/>
      <c r="E33" s="436"/>
      <c r="F33" s="436"/>
      <c r="G33" s="4" t="s">
        <v>231</v>
      </c>
      <c r="H33" s="276">
        <v>606</v>
      </c>
      <c r="I33" s="276">
        <v>550</v>
      </c>
      <c r="J33" s="276">
        <v>3</v>
      </c>
      <c r="K33" s="277">
        <v>25</v>
      </c>
    </row>
    <row r="34" spans="1:11" ht="12.75" customHeight="1">
      <c r="A34" s="453"/>
      <c r="B34" s="429" t="s">
        <v>232</v>
      </c>
      <c r="C34" s="436"/>
      <c r="D34" s="436"/>
      <c r="E34" s="436"/>
      <c r="F34" s="436"/>
      <c r="G34" s="4" t="s">
        <v>233</v>
      </c>
      <c r="H34" s="276">
        <v>239</v>
      </c>
      <c r="I34" s="276">
        <v>143</v>
      </c>
      <c r="J34" s="276">
        <v>6</v>
      </c>
      <c r="K34" s="277">
        <v>89</v>
      </c>
    </row>
    <row r="35" spans="1:11" ht="12.75" customHeight="1">
      <c r="A35" s="453"/>
      <c r="B35" s="429" t="s">
        <v>234</v>
      </c>
      <c r="C35" s="436"/>
      <c r="D35" s="436"/>
      <c r="E35" s="436"/>
      <c r="F35" s="436"/>
      <c r="G35" s="4" t="s">
        <v>235</v>
      </c>
      <c r="H35" s="276">
        <v>229</v>
      </c>
      <c r="I35" s="276">
        <v>167</v>
      </c>
      <c r="J35" s="276">
        <v>11</v>
      </c>
      <c r="K35" s="277">
        <v>46</v>
      </c>
    </row>
    <row r="36" spans="1:11" ht="12.75" customHeight="1">
      <c r="A36" s="453"/>
      <c r="B36" s="430" t="s">
        <v>236</v>
      </c>
      <c r="C36" s="446"/>
      <c r="D36" s="446"/>
      <c r="E36" s="446"/>
      <c r="F36" s="447"/>
      <c r="G36" s="4" t="s">
        <v>237</v>
      </c>
      <c r="H36" s="276">
        <v>5</v>
      </c>
      <c r="I36" s="276">
        <v>5</v>
      </c>
      <c r="J36" s="276">
        <v>0</v>
      </c>
      <c r="K36" s="277">
        <v>0</v>
      </c>
    </row>
    <row r="37" spans="1:11" ht="24.75" customHeight="1">
      <c r="A37" s="454"/>
      <c r="B37" s="429" t="s">
        <v>238</v>
      </c>
      <c r="C37" s="436"/>
      <c r="D37" s="436"/>
      <c r="E37" s="436"/>
      <c r="F37" s="436"/>
      <c r="G37" s="4" t="s">
        <v>239</v>
      </c>
      <c r="H37" s="276">
        <v>12</v>
      </c>
      <c r="I37" s="276">
        <v>11</v>
      </c>
      <c r="J37" s="276">
        <v>0</v>
      </c>
      <c r="K37" s="277">
        <v>1</v>
      </c>
    </row>
    <row r="38" spans="1:11" ht="12.75" customHeight="1">
      <c r="A38" s="437" t="s">
        <v>240</v>
      </c>
      <c r="B38" s="440" t="s">
        <v>241</v>
      </c>
      <c r="C38" s="436"/>
      <c r="D38" s="436"/>
      <c r="E38" s="436"/>
      <c r="F38" s="436"/>
      <c r="G38" s="4">
        <v>107</v>
      </c>
      <c r="H38" s="276">
        <v>288</v>
      </c>
      <c r="I38" s="276">
        <v>67</v>
      </c>
      <c r="J38" s="65" t="s">
        <v>77</v>
      </c>
      <c r="K38" s="65" t="s">
        <v>77</v>
      </c>
    </row>
    <row r="39" spans="1:11" ht="12.75" customHeight="1">
      <c r="A39" s="438"/>
      <c r="B39" s="441" t="s">
        <v>242</v>
      </c>
      <c r="C39" s="442"/>
      <c r="D39" s="442"/>
      <c r="E39" s="442"/>
      <c r="F39" s="443"/>
      <c r="G39" s="4" t="s">
        <v>243</v>
      </c>
      <c r="H39" s="276">
        <v>319</v>
      </c>
      <c r="I39" s="276">
        <v>29</v>
      </c>
      <c r="J39" s="65" t="s">
        <v>77</v>
      </c>
      <c r="K39" s="65" t="s">
        <v>77</v>
      </c>
    </row>
    <row r="40" spans="1:11" ht="12.75" customHeight="1">
      <c r="A40" s="439"/>
      <c r="B40" s="440" t="s">
        <v>244</v>
      </c>
      <c r="C40" s="436"/>
      <c r="D40" s="436"/>
      <c r="E40" s="436"/>
      <c r="F40" s="436"/>
      <c r="G40" s="4">
        <v>108</v>
      </c>
      <c r="H40" s="276">
        <v>670</v>
      </c>
      <c r="I40" s="276">
        <v>141</v>
      </c>
      <c r="J40" s="65" t="s">
        <v>77</v>
      </c>
      <c r="K40" s="65" t="s">
        <v>77</v>
      </c>
    </row>
    <row r="41" spans="1:11" ht="12.75" customHeight="1">
      <c r="A41" s="439"/>
      <c r="B41" s="444" t="s">
        <v>245</v>
      </c>
      <c r="C41" s="445"/>
      <c r="D41" s="445"/>
      <c r="E41" s="445"/>
      <c r="F41" s="445"/>
      <c r="G41" s="4" t="s">
        <v>246</v>
      </c>
      <c r="H41" s="276">
        <v>46</v>
      </c>
      <c r="I41" s="276">
        <v>14</v>
      </c>
      <c r="J41" s="65" t="s">
        <v>77</v>
      </c>
      <c r="K41" s="65" t="s">
        <v>77</v>
      </c>
    </row>
    <row r="42" spans="1:11" ht="24.75" customHeight="1">
      <c r="A42" s="439"/>
      <c r="B42" s="430" t="s">
        <v>247</v>
      </c>
      <c r="C42" s="446"/>
      <c r="D42" s="446"/>
      <c r="E42" s="446"/>
      <c r="F42" s="447"/>
      <c r="G42" s="4" t="s">
        <v>248</v>
      </c>
      <c r="H42" s="276">
        <v>290</v>
      </c>
      <c r="I42" s="276">
        <v>42</v>
      </c>
      <c r="J42" s="65" t="s">
        <v>77</v>
      </c>
      <c r="K42" s="65" t="s">
        <v>77</v>
      </c>
    </row>
    <row r="43" spans="1:11" ht="15.75" customHeight="1">
      <c r="A43" s="428" t="s">
        <v>249</v>
      </c>
      <c r="B43" s="428"/>
      <c r="C43" s="428"/>
      <c r="D43" s="428"/>
      <c r="E43" s="428"/>
      <c r="F43" s="428"/>
      <c r="G43" s="4">
        <v>109</v>
      </c>
      <c r="H43" s="276">
        <v>86994</v>
      </c>
      <c r="I43" s="276">
        <v>17973</v>
      </c>
      <c r="J43" s="65" t="s">
        <v>77</v>
      </c>
      <c r="K43" s="65" t="s">
        <v>77</v>
      </c>
    </row>
    <row r="44" spans="1:11" ht="17.25" customHeight="1">
      <c r="A44" s="428" t="s">
        <v>250</v>
      </c>
      <c r="B44" s="428"/>
      <c r="C44" s="428"/>
      <c r="D44" s="428"/>
      <c r="E44" s="428"/>
      <c r="F44" s="428"/>
      <c r="G44" s="4" t="s">
        <v>251</v>
      </c>
      <c r="H44" s="276">
        <v>1004</v>
      </c>
      <c r="I44" s="276">
        <v>305</v>
      </c>
      <c r="J44" s="65" t="s">
        <v>77</v>
      </c>
      <c r="K44" s="65" t="s">
        <v>77</v>
      </c>
    </row>
    <row r="45" spans="1:11" ht="15.75" customHeight="1">
      <c r="A45" s="428" t="s">
        <v>252</v>
      </c>
      <c r="B45" s="428"/>
      <c r="C45" s="428"/>
      <c r="D45" s="428"/>
      <c r="E45" s="428"/>
      <c r="F45" s="428"/>
      <c r="G45" s="4" t="s">
        <v>253</v>
      </c>
      <c r="H45" s="276">
        <v>637</v>
      </c>
      <c r="I45" s="276">
        <v>126</v>
      </c>
      <c r="J45" s="65" t="s">
        <v>77</v>
      </c>
      <c r="K45" s="65" t="s">
        <v>77</v>
      </c>
    </row>
    <row r="46" spans="1:11" ht="14.25" customHeight="1">
      <c r="A46" s="429" t="s">
        <v>254</v>
      </c>
      <c r="B46" s="429"/>
      <c r="C46" s="429"/>
      <c r="D46" s="429"/>
      <c r="E46" s="429"/>
      <c r="F46" s="429"/>
      <c r="G46" s="4" t="s">
        <v>255</v>
      </c>
      <c r="H46" s="276">
        <v>722</v>
      </c>
      <c r="I46" s="276">
        <v>319</v>
      </c>
      <c r="J46" s="65" t="s">
        <v>77</v>
      </c>
      <c r="K46" s="65" t="s">
        <v>77</v>
      </c>
    </row>
    <row r="47" spans="1:11" ht="21.75" customHeight="1">
      <c r="A47" s="430" t="s">
        <v>256</v>
      </c>
      <c r="B47" s="431"/>
      <c r="C47" s="431"/>
      <c r="D47" s="431"/>
      <c r="E47" s="431"/>
      <c r="F47" s="432"/>
      <c r="G47" s="4">
        <v>110</v>
      </c>
      <c r="H47" s="276">
        <v>2361</v>
      </c>
      <c r="I47" s="276">
        <v>140</v>
      </c>
      <c r="J47" s="65" t="s">
        <v>77</v>
      </c>
      <c r="K47" s="65" t="s">
        <v>77</v>
      </c>
    </row>
    <row r="48" spans="1:11" ht="14.25" customHeight="1">
      <c r="A48" s="116" t="s">
        <v>257</v>
      </c>
      <c r="B48" s="123"/>
      <c r="C48" s="123"/>
      <c r="D48" s="123"/>
      <c r="E48" s="123"/>
      <c r="F48" s="124"/>
      <c r="G48" s="4" t="s">
        <v>258</v>
      </c>
      <c r="H48" s="276">
        <v>770</v>
      </c>
      <c r="I48" s="276">
        <v>126</v>
      </c>
      <c r="J48" s="65" t="s">
        <v>77</v>
      </c>
      <c r="K48" s="65" t="s">
        <v>77</v>
      </c>
    </row>
    <row r="49" spans="1:11" ht="14.25" customHeight="1">
      <c r="A49" s="433" t="s">
        <v>259</v>
      </c>
      <c r="B49" s="434"/>
      <c r="C49" s="434"/>
      <c r="D49" s="434"/>
      <c r="E49" s="434"/>
      <c r="F49" s="435"/>
      <c r="G49" s="4">
        <v>111</v>
      </c>
      <c r="H49" s="276">
        <v>17</v>
      </c>
      <c r="I49" s="276">
        <v>9</v>
      </c>
      <c r="J49" s="65" t="s">
        <v>77</v>
      </c>
      <c r="K49" s="65" t="s">
        <v>77</v>
      </c>
    </row>
    <row r="50" spans="1:11" ht="49.5" customHeight="1">
      <c r="A50" s="43" t="s">
        <v>91</v>
      </c>
      <c r="B50" s="5"/>
      <c r="C50" s="5"/>
      <c r="D50" s="6"/>
      <c r="E50" s="6"/>
      <c r="F50" s="6"/>
      <c r="G50" s="6"/>
      <c r="H50" s="6"/>
      <c r="I50" s="6"/>
      <c r="J50" s="6"/>
      <c r="K50" s="10"/>
    </row>
    <row r="51" spans="1:11" ht="12.75" customHeight="1">
      <c r="A51" s="422"/>
      <c r="B51" s="423"/>
      <c r="C51" s="423"/>
      <c r="D51" s="423"/>
      <c r="E51" s="423"/>
      <c r="F51" s="423"/>
      <c r="G51" s="423"/>
      <c r="H51" s="424"/>
      <c r="I51" s="122"/>
      <c r="J51" s="122"/>
      <c r="K51" s="10"/>
    </row>
    <row r="52" spans="1:11" ht="73.5" customHeight="1">
      <c r="A52" s="425"/>
      <c r="B52" s="426"/>
      <c r="C52" s="426"/>
      <c r="D52" s="426"/>
      <c r="E52" s="426"/>
      <c r="F52" s="426"/>
      <c r="G52" s="426"/>
      <c r="H52" s="427"/>
      <c r="I52" s="122"/>
      <c r="J52" s="122"/>
      <c r="K52" s="10"/>
    </row>
  </sheetData>
  <sheetProtection/>
  <mergeCells count="48">
    <mergeCell ref="A3:B3"/>
    <mergeCell ref="A4:B4"/>
    <mergeCell ref="A5:B5"/>
    <mergeCell ref="A6:B6"/>
    <mergeCell ref="A7:B7"/>
    <mergeCell ref="A8:H8"/>
    <mergeCell ref="B24:F24"/>
    <mergeCell ref="B25:F25"/>
    <mergeCell ref="B26:F26"/>
    <mergeCell ref="A9:B10"/>
    <mergeCell ref="C9:C10"/>
    <mergeCell ref="D9:H9"/>
    <mergeCell ref="A11:B11"/>
    <mergeCell ref="A12:B12"/>
    <mergeCell ref="A13:B13"/>
    <mergeCell ref="H18:K18"/>
    <mergeCell ref="B27:F27"/>
    <mergeCell ref="B28:F28"/>
    <mergeCell ref="B29:F29"/>
    <mergeCell ref="B30:F30"/>
    <mergeCell ref="A14:B14"/>
    <mergeCell ref="A20:F20"/>
    <mergeCell ref="A21:A37"/>
    <mergeCell ref="B21:F21"/>
    <mergeCell ref="B22:F22"/>
    <mergeCell ref="B23:F23"/>
    <mergeCell ref="B31:F31"/>
    <mergeCell ref="B32:F32"/>
    <mergeCell ref="B33:F33"/>
    <mergeCell ref="B34:F34"/>
    <mergeCell ref="B35:F35"/>
    <mergeCell ref="B36:F36"/>
    <mergeCell ref="A38:A42"/>
    <mergeCell ref="B38:F38"/>
    <mergeCell ref="B39:F39"/>
    <mergeCell ref="B40:F40"/>
    <mergeCell ref="B41:F41"/>
    <mergeCell ref="B42:F42"/>
    <mergeCell ref="G18:G19"/>
    <mergeCell ref="A18:F19"/>
    <mergeCell ref="A51:H52"/>
    <mergeCell ref="A43:F43"/>
    <mergeCell ref="A44:F44"/>
    <mergeCell ref="A45:F45"/>
    <mergeCell ref="A46:F46"/>
    <mergeCell ref="A47:F47"/>
    <mergeCell ref="A49:F49"/>
    <mergeCell ref="B37:F37"/>
  </mergeCells>
  <dataValidations count="106"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I5">
      <formula1>0</formula1>
      <formula2>9999999</formula2>
    </dataValidation>
    <dataValidation type="whole" allowBlank="1" showErrorMessage="1" errorTitle="Pozor!" error="Vložte numerickou hodnotu!" sqref="I6">
      <formula1>0</formula1>
      <formula2>9999999</formula2>
    </dataValidation>
    <dataValidation type="whole" allowBlank="1" showErrorMessage="1" errorTitle="Pozor!" error="Vložte numerickou hodnotu!" sqref="I12">
      <formula1>0</formula1>
      <formula2>9999999</formula2>
    </dataValidation>
    <dataValidation type="whole" allowBlank="1" showErrorMessage="1" errorTitle="Pozor!" error="Vložte numerickou hodnotu!" sqref="I13">
      <formula1>0</formula1>
      <formula2>9999999</formula2>
    </dataValidation>
    <dataValidation type="whole" allowBlank="1" showErrorMessage="1" errorTitle="Pozor!" error="Vložte numerickou hodnotu!" sqref="F5">
      <formula1>0</formula1>
      <formula2>9999999</formula2>
    </dataValidation>
    <dataValidation type="whole" allowBlank="1" showErrorMessage="1" errorTitle="Pozor!" error="Vložte numerickou hodnotu!" sqref="F6">
      <formula1>0</formula1>
      <formula2>9999999</formula2>
    </dataValidation>
    <dataValidation type="whole" allowBlank="1" showErrorMessage="1" errorTitle="Pozor!" error="Vložte numerickou hodnotu!" sqref="F7">
      <formula1>0</formula1>
      <formula2>9999999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G7">
      <formula1>0</formula1>
      <formula2>9999999</formula2>
    </dataValidation>
    <dataValidation type="whole" allowBlank="1" showErrorMessage="1" errorTitle="Pozor!" error="Vložte numerickou hodnotu!" sqref="F12">
      <formula1>0</formula1>
      <formula2>9999999</formula2>
    </dataValidation>
    <dataValidation type="whole" allowBlank="1" showErrorMessage="1" errorTitle="Pozor!" error="Vložte numerickou hodnotu!" sqref="F13">
      <formula1>0</formula1>
      <formula2>9999999</formula2>
    </dataValidation>
    <dataValidation type="whole" allowBlank="1" showErrorMessage="1" errorTitle="Pozor!" error="Vložte numerickou hodnotu!" sqref="F14">
      <formula1>0</formula1>
      <formula2>9999999</formula2>
    </dataValidation>
    <dataValidation type="whole" allowBlank="1" showErrorMessage="1" errorTitle="Pozor!" error="Vložte numerickou hodnotu!" sqref="F15">
      <formula1>0</formula1>
      <formula2>9999999</formula2>
    </dataValidation>
    <dataValidation type="whole" allowBlank="1" showErrorMessage="1" errorTitle="Pozor!" error="Vložte numerickou hodnotu!" sqref="F16">
      <formula1>0</formula1>
      <formula2>9999999</formula2>
    </dataValidation>
    <dataValidation type="whole" allowBlank="1" showErrorMessage="1" errorTitle="Pozor!" error="Vložte numerickou hodnotu!" sqref="G12">
      <formula1>0</formula1>
      <formula2>9999999</formula2>
    </dataValidation>
    <dataValidation type="whole" allowBlank="1" showErrorMessage="1" errorTitle="Pozor!" error="Vložte numerickou hodnotu!" sqref="G13">
      <formula1>0</formula1>
      <formula2>9999999</formula2>
    </dataValidation>
    <dataValidation type="whole" allowBlank="1" showErrorMessage="1" errorTitle="Pozor!" error="Vložte numerickou hodnotu!" sqref="G14">
      <formula1>0</formula1>
      <formula2>9999999</formula2>
    </dataValidation>
    <dataValidation type="whole" allowBlank="1" showErrorMessage="1" errorTitle="Pozor!" error="Vložte numerickou hodnotu!" sqref="G15">
      <formula1>0</formula1>
      <formula2>9999999</formula2>
    </dataValidation>
    <dataValidation type="whole" allowBlank="1" showErrorMessage="1" errorTitle="Pozor!" error="Vložte numerickou hodnotu!" sqref="G16">
      <formula1>0</formula1>
      <formula2>9999999</formula2>
    </dataValidation>
    <dataValidation type="whole" allowBlank="1" showErrorMessage="1" errorTitle="Pozor!" error="Vložte numerickou hodnotu!" sqref="H21">
      <formula1>0</formula1>
      <formula2>99999</formula2>
    </dataValidation>
    <dataValidation type="whole" allowBlank="1" showErrorMessage="1" errorTitle="Pozor!" error="Vložte numerickou hodnotu!" sqref="H22">
      <formula1>0</formula1>
      <formula2>99999</formula2>
    </dataValidation>
    <dataValidation type="whole" allowBlank="1" showErrorMessage="1" errorTitle="Pozor!" error="Vložte numerickou hodnotu!" sqref="H23">
      <formula1>0</formula1>
      <formula2>99999</formula2>
    </dataValidation>
    <dataValidation type="whole" allowBlank="1" showErrorMessage="1" errorTitle="Pozor!" error="Vložte numerickou hodnotu!" sqref="H24">
      <formula1>0</formula1>
      <formula2>99999</formula2>
    </dataValidation>
    <dataValidation type="whole" allowBlank="1" showErrorMessage="1" errorTitle="Pozor!" error="Vložte numerickou hodnotu!" sqref="H25">
      <formula1>0</formula1>
      <formula2>99999</formula2>
    </dataValidation>
    <dataValidation type="whole" allowBlank="1" showErrorMessage="1" errorTitle="Pozor!" error="Vložte numerickou hodnotu!" sqref="H26">
      <formula1>0</formula1>
      <formula2>99999</formula2>
    </dataValidation>
    <dataValidation type="whole" allowBlank="1" showErrorMessage="1" errorTitle="Pozor!" error="Vložte numerickou hodnotu!" sqref="H27">
      <formula1>0</formula1>
      <formula2>99999</formula2>
    </dataValidation>
    <dataValidation type="whole" allowBlank="1" showErrorMessage="1" errorTitle="Pozor!" error="Vložte numerickou hodnotu!" sqref="H28">
      <formula1>0</formula1>
      <formula2>99999</formula2>
    </dataValidation>
    <dataValidation type="whole" allowBlank="1" showErrorMessage="1" errorTitle="Pozor!" error="Vložte numerickou hodnotu!" sqref="H29">
      <formula1>0</formula1>
      <formula2>99999</formula2>
    </dataValidation>
    <dataValidation type="whole" allowBlank="1" showErrorMessage="1" errorTitle="Pozor!" error="Vložte numerickou hodnotu!" sqref="H30">
      <formula1>0</formula1>
      <formula2>99999</formula2>
    </dataValidation>
    <dataValidation type="whole" allowBlank="1" showErrorMessage="1" errorTitle="Pozor!" error="Vložte numerickou hodnotu!" sqref="H31">
      <formula1>0</formula1>
      <formula2>99999</formula2>
    </dataValidation>
    <dataValidation type="whole" allowBlank="1" showErrorMessage="1" errorTitle="Pozor!" error="Vložte numerickou hodnotu!" sqref="H32">
      <formula1>0</formula1>
      <formula2>99999</formula2>
    </dataValidation>
    <dataValidation type="whole" allowBlank="1" showErrorMessage="1" errorTitle="Pozor!" error="Vložte numerickou hodnotu!" sqref="H33">
      <formula1>0</formula1>
      <formula2>99999</formula2>
    </dataValidation>
    <dataValidation type="whole" allowBlank="1" showErrorMessage="1" errorTitle="Pozor!" error="Vložte numerickou hodnotu!" sqref="H34">
      <formula1>0</formula1>
      <formula2>99999</formula2>
    </dataValidation>
    <dataValidation type="whole" allowBlank="1" showErrorMessage="1" errorTitle="Pozor!" error="Vložte numerickou hodnotu!" sqref="H35">
      <formula1>0</formula1>
      <formula2>99999</formula2>
    </dataValidation>
    <dataValidation type="whole" allowBlank="1" showErrorMessage="1" errorTitle="Pozor!" error="Vložte numerickou hodnotu!" sqref="H36">
      <formula1>0</formula1>
      <formula2>99999</formula2>
    </dataValidation>
    <dataValidation type="whole" allowBlank="1" showErrorMessage="1" errorTitle="Pozor!" error="Vložte numerickou hodnotu!" sqref="H37">
      <formula1>0</formula1>
      <formula2>99999</formula2>
    </dataValidation>
    <dataValidation type="whole" allowBlank="1" showErrorMessage="1" errorTitle="Pozor!" error="Vložte numerickou hodnotu!" sqref="H38">
      <formula1>0</formula1>
      <formula2>99999</formula2>
    </dataValidation>
    <dataValidation type="whole" allowBlank="1" showErrorMessage="1" errorTitle="Pozor!" error="Vložte numerickou hodnotu!" sqref="H39">
      <formula1>0</formula1>
      <formula2>99999</formula2>
    </dataValidation>
    <dataValidation type="whole" allowBlank="1" showErrorMessage="1" errorTitle="Pozor!" error="Vložte numerickou hodnotu!" sqref="H40">
      <formula1>0</formula1>
      <formula2>99999</formula2>
    </dataValidation>
    <dataValidation type="whole" allowBlank="1" showErrorMessage="1" errorTitle="Pozor!" error="Vložte numerickou hodnotu!" sqref="H41">
      <formula1>0</formula1>
      <formula2>99999</formula2>
    </dataValidation>
    <dataValidation type="whole" allowBlank="1" showErrorMessage="1" errorTitle="Pozor!" error="Vložte numerickou hodnotu!" sqref="H42">
      <formula1>0</formula1>
      <formula2>99999</formula2>
    </dataValidation>
    <dataValidation type="whole" allowBlank="1" showErrorMessage="1" errorTitle="Pozor!" error="Vložte numerickou hodnotu!" sqref="H43">
      <formula1>0</formula1>
      <formula2>99999</formula2>
    </dataValidation>
    <dataValidation type="whole" allowBlank="1" showErrorMessage="1" errorTitle="Pozor!" error="Vložte numerickou hodnotu!" sqref="H44">
      <formula1>0</formula1>
      <formula2>99999</formula2>
    </dataValidation>
    <dataValidation type="whole" allowBlank="1" showErrorMessage="1" errorTitle="Pozor!" error="Vložte numerickou hodnotu!" sqref="H45">
      <formula1>0</formula1>
      <formula2>99999</formula2>
    </dataValidation>
    <dataValidation type="whole" allowBlank="1" showErrorMessage="1" errorTitle="Pozor!" error="Vložte numerickou hodnotu!" sqref="H46">
      <formula1>0</formula1>
      <formula2>99999</formula2>
    </dataValidation>
    <dataValidation type="whole" allowBlank="1" showErrorMessage="1" errorTitle="Pozor!" error="Vložte numerickou hodnotu!" sqref="H47">
      <formula1>0</formula1>
      <formula2>99999</formula2>
    </dataValidation>
    <dataValidation type="whole" allowBlank="1" showErrorMessage="1" errorTitle="Pozor!" error="Vložte numerickou hodnotu!" sqref="H48">
      <formula1>0</formula1>
      <formula2>99999</formula2>
    </dataValidation>
    <dataValidation type="whole" allowBlank="1" showErrorMessage="1" errorTitle="Pozor!" error="Vložte numerickou hodnotu!" sqref="H49">
      <formula1>0</formula1>
      <formula2>99999</formula2>
    </dataValidation>
    <dataValidation type="whole" allowBlank="1" showErrorMessage="1" errorTitle="Pozor!" error="Vložte numerickou hodnotu!" sqref="I21">
      <formula1>0</formula1>
      <formula2>99999</formula2>
    </dataValidation>
    <dataValidation type="whole" allowBlank="1" showErrorMessage="1" errorTitle="Pozor!" error="Vložte numerickou hodnotu!" sqref="I22">
      <formula1>0</formula1>
      <formula2>99999</formula2>
    </dataValidation>
    <dataValidation type="whole" allowBlank="1" showErrorMessage="1" errorTitle="Pozor!" error="Vložte numerickou hodnotu!" sqref="I23">
      <formula1>0</formula1>
      <formula2>99999</formula2>
    </dataValidation>
    <dataValidation type="whole" allowBlank="1" showErrorMessage="1" errorTitle="Pozor!" error="Vložte numerickou hodnotu!" sqref="I24">
      <formula1>0</formula1>
      <formula2>99999</formula2>
    </dataValidation>
    <dataValidation type="whole" allowBlank="1" showErrorMessage="1" errorTitle="Pozor!" error="Vložte numerickou hodnotu!" sqref="I25">
      <formula1>0</formula1>
      <formula2>99999</formula2>
    </dataValidation>
    <dataValidation type="whole" allowBlank="1" showErrorMessage="1" errorTitle="Pozor!" error="Vložte numerickou hodnotu!" sqref="I26">
      <formula1>0</formula1>
      <formula2>99999</formula2>
    </dataValidation>
    <dataValidation type="whole" allowBlank="1" showErrorMessage="1" errorTitle="Pozor!" error="Vložte numerickou hodnotu!" sqref="I27">
      <formula1>0</formula1>
      <formula2>99999</formula2>
    </dataValidation>
    <dataValidation type="whole" allowBlank="1" showErrorMessage="1" errorTitle="Pozor!" error="Vložte numerickou hodnotu!" sqref="I28">
      <formula1>0</formula1>
      <formula2>99999</formula2>
    </dataValidation>
    <dataValidation type="whole" allowBlank="1" showErrorMessage="1" errorTitle="Pozor!" error="Vložte numerickou hodnotu!" sqref="I29">
      <formula1>0</formula1>
      <formula2>99999</formula2>
    </dataValidation>
    <dataValidation type="whole" allowBlank="1" showErrorMessage="1" errorTitle="Pozor!" error="Vložte numerickou hodnotu!" sqref="I30">
      <formula1>0</formula1>
      <formula2>99999</formula2>
    </dataValidation>
    <dataValidation type="whole" allowBlank="1" showErrorMessage="1" errorTitle="Pozor!" error="Vložte numerickou hodnotu!" sqref="I31">
      <formula1>0</formula1>
      <formula2>99999</formula2>
    </dataValidation>
    <dataValidation type="whole" allowBlank="1" showErrorMessage="1" errorTitle="Pozor!" error="Vložte numerickou hodnotu!" sqref="I32">
      <formula1>0</formula1>
      <formula2>99999</formula2>
    </dataValidation>
    <dataValidation type="whole" allowBlank="1" showErrorMessage="1" errorTitle="Pozor!" error="Vložte numerickou hodnotu!" sqref="I33">
      <formula1>0</formula1>
      <formula2>99999</formula2>
    </dataValidation>
    <dataValidation type="whole" allowBlank="1" showErrorMessage="1" errorTitle="Pozor!" error="Vložte numerickou hodnotu!" sqref="I34">
      <formula1>0</formula1>
      <formula2>99999</formula2>
    </dataValidation>
    <dataValidation type="whole" allowBlank="1" showErrorMessage="1" errorTitle="Pozor!" error="Vložte numerickou hodnotu!" sqref="I35">
      <formula1>0</formula1>
      <formula2>99999</formula2>
    </dataValidation>
    <dataValidation type="whole" allowBlank="1" showErrorMessage="1" errorTitle="Pozor!" error="Vložte numerickou hodnotu!" sqref="I36">
      <formula1>0</formula1>
      <formula2>99999</formula2>
    </dataValidation>
    <dataValidation type="whole" allowBlank="1" showErrorMessage="1" errorTitle="Pozor!" error="Vložte numerickou hodnotu!" sqref="I37">
      <formula1>0</formula1>
      <formula2>99999</formula2>
    </dataValidation>
    <dataValidation type="whole" allowBlank="1" showErrorMessage="1" errorTitle="Pozor!" error="Vložte numerickou hodnotu!" sqref="I38">
      <formula1>0</formula1>
      <formula2>99999</formula2>
    </dataValidation>
    <dataValidation type="whole" allowBlank="1" showErrorMessage="1" errorTitle="Pozor!" error="Vložte numerickou hodnotu!" sqref="I39">
      <formula1>0</formula1>
      <formula2>99999</formula2>
    </dataValidation>
    <dataValidation type="whole" allowBlank="1" showErrorMessage="1" errorTitle="Pozor!" error="Vložte numerickou hodnotu!" sqref="I40">
      <formula1>0</formula1>
      <formula2>99999</formula2>
    </dataValidation>
    <dataValidation type="whole" allowBlank="1" showErrorMessage="1" errorTitle="Pozor!" error="Vložte numerickou hodnotu!" sqref="I41">
      <formula1>0</formula1>
      <formula2>99999</formula2>
    </dataValidation>
    <dataValidation type="whole" allowBlank="1" showErrorMessage="1" errorTitle="Pozor!" error="Vložte numerickou hodnotu!" sqref="I42">
      <formula1>0</formula1>
      <formula2>99999</formula2>
    </dataValidation>
    <dataValidation type="whole" allowBlank="1" showErrorMessage="1" errorTitle="Pozor!" error="Vložte numerickou hodnotu!" sqref="I43">
      <formula1>0</formula1>
      <formula2>99999</formula2>
    </dataValidation>
    <dataValidation type="whole" allowBlank="1" showErrorMessage="1" errorTitle="Pozor!" error="Vložte numerickou hodnotu!" sqref="I44">
      <formula1>0</formula1>
      <formula2>99999</formula2>
    </dataValidation>
    <dataValidation type="whole" allowBlank="1" showErrorMessage="1" errorTitle="Pozor!" error="Vložte numerickou hodnotu!" sqref="I45">
      <formula1>0</formula1>
      <formula2>99999</formula2>
    </dataValidation>
    <dataValidation type="whole" allowBlank="1" showErrorMessage="1" errorTitle="Pozor!" error="Vložte numerickou hodnotu!" sqref="I46">
      <formula1>0</formula1>
      <formula2>99999</formula2>
    </dataValidation>
    <dataValidation type="whole" allowBlank="1" showErrorMessage="1" errorTitle="Pozor!" error="Vložte numerickou hodnotu!" sqref="I47">
      <formula1>0</formula1>
      <formula2>99999</formula2>
    </dataValidation>
    <dataValidation type="whole" allowBlank="1" showErrorMessage="1" errorTitle="Pozor!" error="Vložte numerickou hodnotu!" sqref="I48">
      <formula1>0</formula1>
      <formula2>99999</formula2>
    </dataValidation>
    <dataValidation type="whole" allowBlank="1" showErrorMessage="1" errorTitle="Pozor!" error="Vložte numerickou hodnotu!" sqref="I49">
      <formula1>0</formula1>
      <formula2>99999</formula2>
    </dataValidation>
    <dataValidation type="whole" allowBlank="1" showErrorMessage="1" errorTitle="Pozor!" error="Vložte numerickou hodnotu!" sqref="J21">
      <formula1>0</formula1>
      <formula2>99999</formula2>
    </dataValidation>
    <dataValidation type="whole" allowBlank="1" showErrorMessage="1" errorTitle="Pozor!" error="Vložte numerickou hodnotu!" sqref="J22">
      <formula1>0</formula1>
      <formula2>99999</formula2>
    </dataValidation>
    <dataValidation type="whole" allowBlank="1" showErrorMessage="1" errorTitle="Pozor!" error="Vložte numerickou hodnotu!" sqref="J23">
      <formula1>0</formula1>
      <formula2>99999</formula2>
    </dataValidation>
    <dataValidation type="whole" allowBlank="1" showErrorMessage="1" errorTitle="Pozor!" error="Vložte numerickou hodnotu!" sqref="J24">
      <formula1>0</formula1>
      <formula2>99999</formula2>
    </dataValidation>
    <dataValidation type="whole" allowBlank="1" showErrorMessage="1" errorTitle="Pozor!" error="Vložte numerickou hodnotu!" sqref="J25">
      <formula1>0</formula1>
      <formula2>99999</formula2>
    </dataValidation>
    <dataValidation type="whole" allowBlank="1" showErrorMessage="1" errorTitle="Pozor!" error="Vložte numerickou hodnotu!" sqref="J26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80" workbookViewId="0" topLeftCell="A13">
      <selection activeCell="F51" sqref="F51"/>
    </sheetView>
  </sheetViews>
  <sheetFormatPr defaultColWidth="9.00390625" defaultRowHeight="12" customHeight="1"/>
  <cols>
    <col min="1" max="1" width="1.75390625" style="7" customWidth="1"/>
    <col min="2" max="2" width="34.125" style="7" customWidth="1"/>
    <col min="3" max="3" width="6.125" style="7" customWidth="1"/>
    <col min="4" max="4" width="13.00390625" style="7" customWidth="1"/>
    <col min="5" max="5" width="3.1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875" style="7" customWidth="1"/>
    <col min="12" max="12" width="7.125" style="7" customWidth="1"/>
    <col min="13" max="13" width="27.125" style="7" customWidth="1"/>
    <col min="14" max="14" width="3.75390625" style="7" customWidth="1"/>
    <col min="15" max="15" width="9.125" style="7" hidden="1" customWidth="1"/>
    <col min="16" max="17" width="0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216" t="s">
        <v>260</v>
      </c>
      <c r="C2" s="15"/>
      <c r="D2" s="15"/>
      <c r="E2" s="15"/>
      <c r="F2" s="15"/>
      <c r="G2" s="15"/>
      <c r="H2" s="15"/>
      <c r="I2" s="15"/>
      <c r="J2" s="211"/>
      <c r="K2" s="211"/>
      <c r="L2" s="211"/>
      <c r="M2" s="211" t="s">
        <v>261</v>
      </c>
    </row>
    <row r="3" spans="2:13" ht="33" customHeight="1">
      <c r="B3" s="433"/>
      <c r="C3" s="480"/>
      <c r="D3" s="480"/>
      <c r="E3" s="480"/>
      <c r="F3" s="480"/>
      <c r="G3" s="2" t="s">
        <v>27</v>
      </c>
      <c r="H3" s="456" t="s">
        <v>262</v>
      </c>
      <c r="I3" s="486"/>
      <c r="J3" s="457"/>
      <c r="K3" s="25"/>
      <c r="L3" s="25"/>
      <c r="M3" s="25"/>
    </row>
    <row r="4" spans="2:13" ht="33" customHeight="1">
      <c r="B4" s="450" t="s">
        <v>31</v>
      </c>
      <c r="C4" s="460"/>
      <c r="D4" s="460"/>
      <c r="E4" s="460"/>
      <c r="F4" s="460"/>
      <c r="G4" s="4" t="s">
        <v>32</v>
      </c>
      <c r="H4" s="460">
        <v>1</v>
      </c>
      <c r="I4" s="460"/>
      <c r="J4" s="461"/>
      <c r="K4" s="6"/>
      <c r="L4" s="237"/>
      <c r="M4" s="238" t="s">
        <v>33</v>
      </c>
    </row>
    <row r="5" spans="2:13" ht="46.5" customHeight="1">
      <c r="B5" s="441" t="s">
        <v>263</v>
      </c>
      <c r="C5" s="442"/>
      <c r="D5" s="442"/>
      <c r="E5" s="442"/>
      <c r="F5" s="442"/>
      <c r="G5" s="4" t="s">
        <v>264</v>
      </c>
      <c r="H5" s="466">
        <v>464</v>
      </c>
      <c r="I5" s="483"/>
      <c r="J5" s="484"/>
      <c r="K5" s="119"/>
      <c r="L5" s="229" t="str">
        <f>IF(H5&gt;=H6+H7+H8+H9+H10+H11,"ok","chyba")</f>
        <v>ok</v>
      </c>
      <c r="M5" s="226" t="s">
        <v>265</v>
      </c>
    </row>
    <row r="6" spans="2:13" ht="25.5" customHeight="1">
      <c r="B6" s="477" t="s">
        <v>65</v>
      </c>
      <c r="C6" s="433" t="s">
        <v>266</v>
      </c>
      <c r="D6" s="480"/>
      <c r="E6" s="480"/>
      <c r="F6" s="480"/>
      <c r="G6" s="4" t="s">
        <v>267</v>
      </c>
      <c r="H6" s="466">
        <v>154</v>
      </c>
      <c r="I6" s="483"/>
      <c r="J6" s="484"/>
      <c r="K6" s="119"/>
      <c r="L6" s="119"/>
      <c r="M6" s="26"/>
    </row>
    <row r="7" spans="2:13" ht="24.75" customHeight="1">
      <c r="B7" s="478"/>
      <c r="C7" s="433" t="s">
        <v>268</v>
      </c>
      <c r="D7" s="480"/>
      <c r="E7" s="480"/>
      <c r="F7" s="480"/>
      <c r="G7" s="4" t="s">
        <v>269</v>
      </c>
      <c r="H7" s="466">
        <v>222</v>
      </c>
      <c r="I7" s="483"/>
      <c r="J7" s="484"/>
      <c r="K7" s="119"/>
      <c r="L7" s="119"/>
      <c r="M7" s="26"/>
    </row>
    <row r="8" spans="2:13" ht="24.75" customHeight="1">
      <c r="B8" s="478"/>
      <c r="C8" s="116" t="s">
        <v>270</v>
      </c>
      <c r="D8" s="117"/>
      <c r="E8" s="117"/>
      <c r="F8" s="117"/>
      <c r="G8" s="4" t="s">
        <v>271</v>
      </c>
      <c r="H8" s="466">
        <v>4</v>
      </c>
      <c r="I8" s="483"/>
      <c r="J8" s="484"/>
      <c r="K8" s="119"/>
      <c r="L8" s="119"/>
      <c r="M8" s="26"/>
    </row>
    <row r="9" spans="2:13" ht="30.75" customHeight="1">
      <c r="B9" s="478"/>
      <c r="C9" s="116" t="s">
        <v>272</v>
      </c>
      <c r="D9" s="117"/>
      <c r="E9" s="117"/>
      <c r="F9" s="117"/>
      <c r="G9" s="4" t="s">
        <v>273</v>
      </c>
      <c r="H9" s="466">
        <v>1</v>
      </c>
      <c r="I9" s="483"/>
      <c r="J9" s="484"/>
      <c r="K9" s="119"/>
      <c r="L9" s="119"/>
      <c r="M9" s="26"/>
    </row>
    <row r="10" spans="2:13" ht="30.75" customHeight="1">
      <c r="B10" s="478"/>
      <c r="C10" s="116" t="s">
        <v>274</v>
      </c>
      <c r="D10" s="117"/>
      <c r="E10" s="117"/>
      <c r="F10" s="117"/>
      <c r="G10" s="4" t="s">
        <v>275</v>
      </c>
      <c r="H10" s="466">
        <v>46</v>
      </c>
      <c r="I10" s="483"/>
      <c r="J10" s="484"/>
      <c r="K10" s="119"/>
      <c r="L10" s="119"/>
      <c r="M10" s="26"/>
    </row>
    <row r="11" spans="2:13" ht="21.75" customHeight="1">
      <c r="B11" s="479"/>
      <c r="C11" s="433" t="s">
        <v>276</v>
      </c>
      <c r="D11" s="480"/>
      <c r="E11" s="480"/>
      <c r="F11" s="480"/>
      <c r="G11" s="4" t="s">
        <v>277</v>
      </c>
      <c r="H11" s="466">
        <v>11</v>
      </c>
      <c r="I11" s="483"/>
      <c r="J11" s="484"/>
      <c r="K11" s="119"/>
      <c r="L11" s="119"/>
      <c r="M11" s="26"/>
    </row>
    <row r="12" spans="2:13" ht="33" customHeight="1">
      <c r="B12" s="441" t="s">
        <v>278</v>
      </c>
      <c r="C12" s="442"/>
      <c r="D12" s="442"/>
      <c r="E12" s="442"/>
      <c r="F12" s="442"/>
      <c r="G12" s="4" t="s">
        <v>279</v>
      </c>
      <c r="H12" s="466">
        <v>32</v>
      </c>
      <c r="I12" s="483"/>
      <c r="J12" s="484"/>
      <c r="K12" s="119"/>
      <c r="L12" s="119"/>
      <c r="M12" s="26"/>
    </row>
    <row r="13" spans="2:13" ht="33" customHeight="1">
      <c r="B13" s="448" t="s">
        <v>280</v>
      </c>
      <c r="C13" s="455"/>
      <c r="D13" s="455"/>
      <c r="E13" s="455"/>
      <c r="F13" s="455"/>
      <c r="G13" s="4" t="s">
        <v>281</v>
      </c>
      <c r="H13" s="466">
        <v>23</v>
      </c>
      <c r="I13" s="485"/>
      <c r="J13" s="467"/>
      <c r="K13" s="42"/>
      <c r="L13" s="42"/>
      <c r="M13" s="26"/>
    </row>
    <row r="14" spans="2:13" ht="33" customHeight="1">
      <c r="B14" s="448" t="s">
        <v>282</v>
      </c>
      <c r="C14" s="455"/>
      <c r="D14" s="455"/>
      <c r="E14" s="455"/>
      <c r="F14" s="455"/>
      <c r="G14" s="4" t="s">
        <v>283</v>
      </c>
      <c r="H14" s="466">
        <v>24</v>
      </c>
      <c r="I14" s="485"/>
      <c r="J14" s="467"/>
      <c r="K14" s="42"/>
      <c r="L14" s="42"/>
      <c r="M14" s="26"/>
    </row>
    <row r="15" spans="2:13" ht="33" customHeight="1">
      <c r="B15" s="441" t="s">
        <v>284</v>
      </c>
      <c r="C15" s="442"/>
      <c r="D15" s="442"/>
      <c r="E15" s="442"/>
      <c r="F15" s="442"/>
      <c r="G15" s="4" t="s">
        <v>285</v>
      </c>
      <c r="H15" s="466">
        <v>22</v>
      </c>
      <c r="I15" s="483"/>
      <c r="J15" s="484"/>
      <c r="K15" s="119"/>
      <c r="L15" s="119"/>
      <c r="M15" s="26"/>
    </row>
    <row r="16" spans="2:13" ht="13.5" customHeight="1">
      <c r="B16" s="18"/>
      <c r="C16" s="18"/>
      <c r="D16" s="18"/>
      <c r="E16" s="18"/>
      <c r="F16" s="18"/>
      <c r="G16" s="6"/>
      <c r="H16" s="26"/>
      <c r="I16" s="26"/>
      <c r="J16" s="26"/>
      <c r="K16" s="26"/>
      <c r="L16" s="26"/>
      <c r="M16" s="26"/>
    </row>
    <row r="17" spans="2:13" ht="15" customHeight="1"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s="7" customFormat="1" ht="25.5" customHeight="1">
      <c r="B18" s="216" t="s">
        <v>286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4" s="7" customFormat="1" ht="18" customHeight="1">
      <c r="B19" s="414"/>
      <c r="C19" s="414" t="s">
        <v>27</v>
      </c>
      <c r="D19" s="414" t="s">
        <v>287</v>
      </c>
      <c r="E19" s="456" t="s">
        <v>288</v>
      </c>
      <c r="F19" s="457"/>
      <c r="G19" s="462" t="s">
        <v>289</v>
      </c>
      <c r="H19" s="463"/>
      <c r="I19" s="463"/>
      <c r="J19" s="464"/>
      <c r="K19" s="25"/>
      <c r="L19" s="25"/>
      <c r="M19" s="25"/>
      <c r="N19" s="57"/>
    </row>
    <row r="20" spans="2:14" s="7" customFormat="1" ht="40.5" customHeight="1">
      <c r="B20" s="415"/>
      <c r="C20" s="415"/>
      <c r="D20" s="415"/>
      <c r="E20" s="458"/>
      <c r="F20" s="459"/>
      <c r="G20" s="462" t="s">
        <v>290</v>
      </c>
      <c r="H20" s="487"/>
      <c r="I20" s="2" t="s">
        <v>291</v>
      </c>
      <c r="J20" s="2" t="s">
        <v>292</v>
      </c>
      <c r="K20" s="25"/>
      <c r="L20" s="25"/>
      <c r="M20" s="25"/>
      <c r="N20" s="57"/>
    </row>
    <row r="21" spans="2:14" s="7" customFormat="1" ht="24.75" customHeight="1">
      <c r="B21" s="4" t="s">
        <v>31</v>
      </c>
      <c r="C21" s="4" t="s">
        <v>32</v>
      </c>
      <c r="D21" s="4">
        <v>1</v>
      </c>
      <c r="E21" s="450">
        <v>2</v>
      </c>
      <c r="F21" s="461"/>
      <c r="G21" s="450">
        <v>3</v>
      </c>
      <c r="H21" s="467"/>
      <c r="I21" s="4">
        <v>4</v>
      </c>
      <c r="J21" s="4">
        <v>5</v>
      </c>
      <c r="K21" s="6"/>
      <c r="L21" s="6"/>
      <c r="M21" s="6"/>
      <c r="N21" s="58"/>
    </row>
    <row r="22" spans="2:14" s="7" customFormat="1" ht="36.75" customHeight="1">
      <c r="B22" s="16" t="s">
        <v>293</v>
      </c>
      <c r="C22" s="4">
        <v>114</v>
      </c>
      <c r="D22" s="276">
        <v>84</v>
      </c>
      <c r="E22" s="481" t="s">
        <v>77</v>
      </c>
      <c r="F22" s="482"/>
      <c r="G22" s="466">
        <v>7</v>
      </c>
      <c r="H22" s="467"/>
      <c r="I22" s="276">
        <v>2</v>
      </c>
      <c r="J22" s="276">
        <v>75</v>
      </c>
      <c r="K22" s="119"/>
      <c r="L22" s="229" t="str">
        <f>IF(D22=G22+I22+J22,"ok","chyba")</f>
        <v>ok</v>
      </c>
      <c r="M22" s="226" t="s">
        <v>294</v>
      </c>
      <c r="N22" s="59"/>
    </row>
    <row r="23" spans="2:14" s="7" customFormat="1" ht="36.75" customHeight="1">
      <c r="B23" s="16" t="s">
        <v>295</v>
      </c>
      <c r="C23" s="4">
        <v>115</v>
      </c>
      <c r="D23" s="276">
        <v>53</v>
      </c>
      <c r="E23" s="481" t="s">
        <v>77</v>
      </c>
      <c r="F23" s="482"/>
      <c r="G23" s="466">
        <v>0</v>
      </c>
      <c r="H23" s="467"/>
      <c r="I23" s="276">
        <v>1</v>
      </c>
      <c r="J23" s="276">
        <v>52</v>
      </c>
      <c r="K23" s="119"/>
      <c r="L23" s="229" t="str">
        <f>IF(D23=G23+I23+J23,"ok","chyba")</f>
        <v>ok</v>
      </c>
      <c r="M23" s="226" t="s">
        <v>296</v>
      </c>
      <c r="N23" s="59"/>
    </row>
    <row r="24" spans="2:14" s="7" customFormat="1" ht="36.75" customHeight="1">
      <c r="B24" s="16" t="s">
        <v>297</v>
      </c>
      <c r="C24" s="4">
        <v>116</v>
      </c>
      <c r="D24" s="280">
        <v>65</v>
      </c>
      <c r="E24" s="466">
        <v>945</v>
      </c>
      <c r="F24" s="484"/>
      <c r="G24" s="466">
        <v>31</v>
      </c>
      <c r="H24" s="467"/>
      <c r="I24" s="276">
        <v>5</v>
      </c>
      <c r="J24" s="276">
        <v>29</v>
      </c>
      <c r="K24" s="119"/>
      <c r="L24" s="229" t="str">
        <f>IF(D24=G24+I24+J24,"ok","chyba")</f>
        <v>ok</v>
      </c>
      <c r="M24" s="226" t="s">
        <v>298</v>
      </c>
      <c r="N24" s="59"/>
    </row>
    <row r="25" spans="2:14" s="7" customFormat="1" ht="36.75" customHeight="1">
      <c r="B25" s="16" t="s">
        <v>299</v>
      </c>
      <c r="C25" s="4">
        <v>117</v>
      </c>
      <c r="D25" s="276">
        <v>78</v>
      </c>
      <c r="E25" s="481" t="s">
        <v>77</v>
      </c>
      <c r="F25" s="482"/>
      <c r="G25" s="466">
        <v>0</v>
      </c>
      <c r="H25" s="467"/>
      <c r="I25" s="276">
        <v>8</v>
      </c>
      <c r="J25" s="276">
        <v>70</v>
      </c>
      <c r="K25" s="119"/>
      <c r="L25" s="229" t="str">
        <f>IF(D25=G25+I25+J25,"ok","chyba")</f>
        <v>ok</v>
      </c>
      <c r="M25" s="226" t="s">
        <v>300</v>
      </c>
      <c r="N25" s="59"/>
    </row>
    <row r="26" spans="2:13" s="7" customFormat="1" ht="18" customHeight="1">
      <c r="B26" s="129" t="s">
        <v>301</v>
      </c>
      <c r="C26" s="5"/>
      <c r="D26" s="9"/>
      <c r="E26" s="9"/>
      <c r="F26" s="9"/>
      <c r="G26" s="9"/>
      <c r="H26" s="9"/>
      <c r="I26" s="9"/>
      <c r="J26" s="9"/>
      <c r="K26" s="9"/>
      <c r="L26" s="9"/>
      <c r="M26" s="5"/>
    </row>
    <row r="27" ht="13.5" customHeight="1" hidden="1">
      <c r="M27" s="5"/>
    </row>
    <row r="28" ht="13.5" customHeight="1" hidden="1">
      <c r="M28" s="5"/>
    </row>
    <row r="29" ht="13.5" customHeight="1" hidden="1">
      <c r="M29" s="5"/>
    </row>
    <row r="30" ht="13.5" customHeight="1" hidden="1">
      <c r="M30" s="5"/>
    </row>
    <row r="31" ht="13.5" customHeight="1" hidden="1">
      <c r="M31" s="5"/>
    </row>
    <row r="32" ht="13.5" customHeight="1" hidden="1">
      <c r="M32" s="5"/>
    </row>
    <row r="33" ht="13.5" customHeight="1" hidden="1">
      <c r="M33" s="5"/>
    </row>
    <row r="34" ht="13.5" customHeight="1" hidden="1"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spans="2:13" ht="18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ht="232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8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7.25" customHeight="1">
      <c r="B53" s="43" t="s">
        <v>91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" customHeight="1">
      <c r="B54" s="468"/>
      <c r="C54" s="469"/>
      <c r="D54" s="469"/>
      <c r="E54" s="469"/>
      <c r="F54" s="469"/>
      <c r="G54" s="469"/>
      <c r="H54" s="469"/>
      <c r="I54" s="469"/>
      <c r="J54" s="470"/>
      <c r="K54" s="239"/>
      <c r="L54" s="239"/>
      <c r="M54" s="5"/>
    </row>
    <row r="55" spans="2:13" ht="32.25" customHeight="1">
      <c r="B55" s="471"/>
      <c r="C55" s="472"/>
      <c r="D55" s="472"/>
      <c r="E55" s="472"/>
      <c r="F55" s="472"/>
      <c r="G55" s="472"/>
      <c r="H55" s="472"/>
      <c r="I55" s="472"/>
      <c r="J55" s="473"/>
      <c r="K55" s="239"/>
      <c r="L55" s="239"/>
      <c r="M55" s="5"/>
    </row>
    <row r="56" spans="2:13" ht="12" customHeight="1">
      <c r="B56" s="471"/>
      <c r="C56" s="472"/>
      <c r="D56" s="472"/>
      <c r="E56" s="472"/>
      <c r="F56" s="472"/>
      <c r="G56" s="472"/>
      <c r="H56" s="472"/>
      <c r="I56" s="472"/>
      <c r="J56" s="473"/>
      <c r="K56" s="239"/>
      <c r="L56" s="239"/>
      <c r="M56" s="5"/>
    </row>
    <row r="57" spans="2:13" ht="17.25" customHeight="1">
      <c r="B57" s="471"/>
      <c r="C57" s="472"/>
      <c r="D57" s="472"/>
      <c r="E57" s="472"/>
      <c r="F57" s="472"/>
      <c r="G57" s="472"/>
      <c r="H57" s="472"/>
      <c r="I57" s="472"/>
      <c r="J57" s="473"/>
      <c r="K57" s="239"/>
      <c r="L57" s="239"/>
      <c r="M57" s="5"/>
    </row>
    <row r="58" spans="2:13" ht="34.5" customHeight="1">
      <c r="B58" s="471"/>
      <c r="C58" s="472"/>
      <c r="D58" s="472"/>
      <c r="E58" s="472"/>
      <c r="F58" s="472"/>
      <c r="G58" s="472"/>
      <c r="H58" s="472"/>
      <c r="I58" s="472"/>
      <c r="J58" s="473"/>
      <c r="K58" s="239"/>
      <c r="L58" s="239"/>
      <c r="M58" s="5"/>
    </row>
    <row r="59" spans="2:13" ht="108.75" customHeight="1">
      <c r="B59" s="474"/>
      <c r="C59" s="475"/>
      <c r="D59" s="475"/>
      <c r="E59" s="475"/>
      <c r="F59" s="475"/>
      <c r="G59" s="475"/>
      <c r="H59" s="475"/>
      <c r="I59" s="475"/>
      <c r="J59" s="476"/>
      <c r="K59" s="239"/>
      <c r="L59" s="239"/>
      <c r="M59" s="5"/>
    </row>
    <row r="60" spans="2:13" ht="15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3" ht="12" customHeight="1" hidden="1"/>
  </sheetData>
  <sheetProtection/>
  <mergeCells count="41"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  <mergeCell ref="H3:J3"/>
    <mergeCell ref="H4:J4"/>
    <mergeCell ref="H5:J5"/>
    <mergeCell ref="H6:J6"/>
    <mergeCell ref="H7:J7"/>
    <mergeCell ref="H8:J8"/>
    <mergeCell ref="H11:J11"/>
    <mergeCell ref="H10:J10"/>
    <mergeCell ref="E24:F24"/>
    <mergeCell ref="E23:F23"/>
    <mergeCell ref="H14:J14"/>
    <mergeCell ref="G24:H24"/>
    <mergeCell ref="G21:H21"/>
    <mergeCell ref="H13:J13"/>
    <mergeCell ref="B3:F3"/>
    <mergeCell ref="B13:F13"/>
    <mergeCell ref="B12:F12"/>
    <mergeCell ref="B5:F5"/>
    <mergeCell ref="B4:F4"/>
    <mergeCell ref="E25:F25"/>
    <mergeCell ref="E19:F20"/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</mergeCells>
  <dataValidations count="58"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M22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M24">
      <formula1>0</formula1>
      <formula2>999999999</formula2>
    </dataValidation>
    <dataValidation type="whole" allowBlank="1" showErrorMessage="1" errorTitle="Pozor!" error="Vložte číselnou hodnotu!" sqref="M25">
      <formula1>0</formula1>
      <formula2>999999999</formula2>
    </dataValidation>
    <dataValidation type="whole" allowBlank="1" showErrorMessage="1" errorTitle="Pozor!" error="Vložte číselnou hodnotu!" sqref="I22">
      <formula1>0</formula1>
      <formula2>999999999</formula2>
    </dataValidation>
    <dataValidation type="whole" allowBlank="1" showErrorMessage="1" errorTitle="Pozor!" error="Vložte číselnou hodnotu!" sqref="I23">
      <formula1>0</formula1>
      <formula2>999999999</formula2>
    </dataValidation>
    <dataValidation type="whole" allowBlank="1" showErrorMessage="1" errorTitle="Pozor!" error="Vložte číselnou hodnotu!" sqref="I24">
      <formula1>0</formula1>
      <formula2>999999999</formula2>
    </dataValidation>
    <dataValidation type="whole" allowBlank="1" showErrorMessage="1" errorTitle="Pozor!" error="Vložte číselnou hodnotu!" sqref="I25">
      <formula1>0</formula1>
      <formula2>999999999</formula2>
    </dataValidation>
    <dataValidation type="whole" allowBlank="1" showErrorMessage="1" errorTitle="Pozor!" error="Vložte číselnou hodnotu!" sqref="J22">
      <formula1>0</formula1>
      <formula2>999999999</formula2>
    </dataValidation>
    <dataValidation type="whole" allowBlank="1" showErrorMessage="1" errorTitle="Pozor!" error="Vložte číselnou hodnotu!" sqref="J23">
      <formula1>0</formula1>
      <formula2>999999999</formula2>
    </dataValidation>
    <dataValidation type="whole" allowBlank="1" showErrorMessage="1" errorTitle="Pozor!" error="Vložte číselnou hodnotu!" sqref="J24">
      <formula1>0</formula1>
      <formula2>999999999</formula2>
    </dataValidation>
    <dataValidation type="whole" allowBlank="1" showErrorMessage="1" errorTitle="Pozor!" error="Vložte číselnou hodnotu!" sqref="J25">
      <formula1>0</formula1>
      <formula2>999999999</formula2>
    </dataValidation>
    <dataValidation type="whole" allowBlank="1" showErrorMessage="1" errorTitle="Pozor!" error="Vložte číselnou hodnotu!" sqref="K22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K24">
      <formula1>0</formula1>
      <formula2>999999999</formula2>
    </dataValidation>
    <dataValidation type="whole" allowBlank="1" showErrorMessage="1" errorTitle="Pozor!" error="Vložte číselnou hodnotu!" sqref="K25">
      <formula1>0</formula1>
      <formula2>999999999</formula2>
    </dataValidation>
    <dataValidation type="whole" allowBlank="1" showErrorMessage="1" errorTitle="Pozor!" error="Vložte číselnou hodnotu!" sqref="G22">
      <formula1>0</formula1>
      <formula2>999999999</formula2>
    </dataValidation>
    <dataValidation type="whole" allowBlank="1" showErrorMessage="1" errorTitle="Pozor!" error="Vložte číselnou hodnotu!" sqref="G23">
      <formula1>0</formula1>
      <formula2>999999999</formula2>
    </dataValidation>
    <dataValidation type="whole" allowBlank="1" showErrorMessage="1" errorTitle="Pozor!" error="Vložte číselnou hodnotu!" sqref="G24">
      <formula1>0</formula1>
      <formula2>999999999</formula2>
    </dataValidation>
    <dataValidation type="whole" allowBlank="1" showErrorMessage="1" errorTitle="Pozor!" error="Vložte číselnou hodnotu!" sqref="G25">
      <formula1>0</formula1>
      <formula2>999999999</formula2>
    </dataValidation>
    <dataValidation type="whole" allowBlank="1" showErrorMessage="1" errorTitle="Pozor!" error="Vložte číselnou hodnotu!" sqref="D22">
      <formula1>0</formula1>
      <formula2>99999999</formula2>
    </dataValidation>
    <dataValidation type="whole" allowBlank="1" showErrorMessage="1" errorTitle="Pozor!" error="Vložte číselnou hodnotu!" sqref="D23">
      <formula1>0</formula1>
      <formula2>99999999</formula2>
    </dataValidation>
    <dataValidation type="whole" allowBlank="1" showErrorMessage="1" errorTitle="Pozor!" error="Vložte číselnou hodnotu!" sqref="D24">
      <formula1>0</formula1>
      <formula2>99999999</formula2>
    </dataValidation>
    <dataValidation type="whole" allowBlank="1" showErrorMessage="1" errorTitle="Pozor!" error="Vložte číselnou hodnotu!" sqref="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9"/>
  <sheetViews>
    <sheetView showGridLines="0" zoomScale="85" zoomScaleNormal="85" zoomScalePageLayoutView="85" workbookViewId="0" topLeftCell="A1">
      <selection activeCell="N35" sqref="N35"/>
    </sheetView>
  </sheetViews>
  <sheetFormatPr defaultColWidth="9.00390625" defaultRowHeight="12.75" customHeight="1"/>
  <cols>
    <col min="1" max="1" width="1.875" style="40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0" customWidth="1"/>
    <col min="23" max="23" width="1.875" style="40" customWidth="1"/>
    <col min="24" max="25" width="0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80"/>
      <c r="T1" s="80"/>
      <c r="U1" s="80"/>
      <c r="V1" s="80" t="s">
        <v>302</v>
      </c>
    </row>
    <row r="2" spans="2:22" ht="12.75" customHeight="1">
      <c r="B2" s="217" t="s">
        <v>303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546"/>
      <c r="C3" s="547"/>
      <c r="D3" s="548"/>
      <c r="E3" s="562" t="s">
        <v>27</v>
      </c>
      <c r="F3" s="569" t="s">
        <v>304</v>
      </c>
      <c r="G3" s="569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1"/>
      <c r="T3" s="47"/>
      <c r="U3" s="47"/>
      <c r="V3" s="47"/>
    </row>
    <row r="4" spans="2:22" ht="12.75" customHeight="1">
      <c r="B4" s="549"/>
      <c r="C4" s="550"/>
      <c r="D4" s="551"/>
      <c r="E4" s="563"/>
      <c r="F4" s="544" t="s">
        <v>305</v>
      </c>
      <c r="G4" s="545"/>
      <c r="H4" s="545" t="s">
        <v>306</v>
      </c>
      <c r="I4" s="545"/>
      <c r="J4" s="545" t="s">
        <v>307</v>
      </c>
      <c r="K4" s="545"/>
      <c r="L4" s="545" t="s">
        <v>308</v>
      </c>
      <c r="M4" s="545"/>
      <c r="N4" s="545" t="s">
        <v>309</v>
      </c>
      <c r="O4" s="545"/>
      <c r="P4" s="560" t="s">
        <v>310</v>
      </c>
      <c r="Q4" s="561"/>
      <c r="R4" s="572" t="s">
        <v>311</v>
      </c>
      <c r="S4" s="573"/>
      <c r="T4" s="35"/>
      <c r="U4" s="35"/>
      <c r="V4" s="35"/>
    </row>
    <row r="5" spans="2:22" ht="12.75" customHeight="1">
      <c r="B5" s="552"/>
      <c r="C5" s="553"/>
      <c r="D5" s="554"/>
      <c r="E5" s="564"/>
      <c r="F5" s="74" t="s">
        <v>312</v>
      </c>
      <c r="G5" s="31" t="s">
        <v>313</v>
      </c>
      <c r="H5" s="31" t="s">
        <v>312</v>
      </c>
      <c r="I5" s="31" t="s">
        <v>313</v>
      </c>
      <c r="J5" s="31" t="s">
        <v>312</v>
      </c>
      <c r="K5" s="31" t="s">
        <v>313</v>
      </c>
      <c r="L5" s="31" t="s">
        <v>312</v>
      </c>
      <c r="M5" s="31" t="s">
        <v>313</v>
      </c>
      <c r="N5" s="31" t="s">
        <v>312</v>
      </c>
      <c r="O5" s="31" t="s">
        <v>313</v>
      </c>
      <c r="P5" s="31" t="s">
        <v>312</v>
      </c>
      <c r="Q5" s="69" t="s">
        <v>313</v>
      </c>
      <c r="R5" s="72" t="s">
        <v>312</v>
      </c>
      <c r="S5" s="69" t="s">
        <v>313</v>
      </c>
      <c r="T5" s="35"/>
      <c r="U5" s="35"/>
      <c r="V5" s="35"/>
    </row>
    <row r="6" spans="2:22" ht="12.75" customHeight="1">
      <c r="B6" s="555" t="s">
        <v>31</v>
      </c>
      <c r="C6" s="556"/>
      <c r="D6" s="557"/>
      <c r="E6" s="73" t="s">
        <v>32</v>
      </c>
      <c r="F6" s="75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3">
        <v>12</v>
      </c>
      <c r="R6" s="242">
        <v>13</v>
      </c>
      <c r="S6" s="70">
        <v>14</v>
      </c>
      <c r="T6" s="35"/>
      <c r="U6" s="35"/>
      <c r="V6" s="35"/>
    </row>
    <row r="7" spans="2:22" ht="14.25" customHeight="1">
      <c r="B7" s="530" t="s">
        <v>314</v>
      </c>
      <c r="C7" s="567" t="s">
        <v>315</v>
      </c>
      <c r="D7" s="568"/>
      <c r="E7" s="77">
        <v>119</v>
      </c>
      <c r="F7" s="281">
        <v>16</v>
      </c>
      <c r="G7" s="282">
        <v>10</v>
      </c>
      <c r="H7" s="282">
        <v>12</v>
      </c>
      <c r="I7" s="282">
        <v>18</v>
      </c>
      <c r="J7" s="282">
        <v>0</v>
      </c>
      <c r="K7" s="282">
        <v>1</v>
      </c>
      <c r="L7" s="282">
        <v>0</v>
      </c>
      <c r="M7" s="282">
        <v>0</v>
      </c>
      <c r="N7" s="282">
        <v>0</v>
      </c>
      <c r="O7" s="282">
        <v>0</v>
      </c>
      <c r="P7" s="282">
        <v>248</v>
      </c>
      <c r="Q7" s="283">
        <v>269</v>
      </c>
      <c r="R7" s="190">
        <f aca="true" t="shared" si="0" ref="R7:R43">F7+H7+J7+L7+N7+P7</f>
        <v>276</v>
      </c>
      <c r="S7" s="191">
        <f aca="true" t="shared" si="1" ref="S7:S43">G7+I7+K7+M7+O7+Q7</f>
        <v>298</v>
      </c>
      <c r="T7" s="223"/>
      <c r="U7" s="494" t="s">
        <v>316</v>
      </c>
      <c r="V7" s="495"/>
    </row>
    <row r="8" spans="2:22" ht="14.25" customHeight="1">
      <c r="B8" s="558"/>
      <c r="C8" s="533" t="s">
        <v>317</v>
      </c>
      <c r="D8" s="317"/>
      <c r="E8" s="69">
        <v>120</v>
      </c>
      <c r="F8" s="284">
        <v>37</v>
      </c>
      <c r="G8" s="285">
        <v>18</v>
      </c>
      <c r="H8" s="285">
        <v>46</v>
      </c>
      <c r="I8" s="285">
        <v>50</v>
      </c>
      <c r="J8" s="285">
        <v>4</v>
      </c>
      <c r="K8" s="285">
        <v>9</v>
      </c>
      <c r="L8" s="285">
        <v>0</v>
      </c>
      <c r="M8" s="285">
        <v>0</v>
      </c>
      <c r="N8" s="285">
        <v>0</v>
      </c>
      <c r="O8" s="285">
        <v>0</v>
      </c>
      <c r="P8" s="285">
        <v>333</v>
      </c>
      <c r="Q8" s="286">
        <v>360</v>
      </c>
      <c r="R8" s="192">
        <f t="shared" si="0"/>
        <v>420</v>
      </c>
      <c r="S8" s="193">
        <f t="shared" si="1"/>
        <v>437</v>
      </c>
      <c r="T8" s="223"/>
      <c r="U8" s="496"/>
      <c r="V8" s="497"/>
    </row>
    <row r="9" spans="2:22" ht="14.25" customHeight="1">
      <c r="B9" s="558"/>
      <c r="C9" s="533" t="s">
        <v>318</v>
      </c>
      <c r="D9" s="317"/>
      <c r="E9" s="69">
        <v>121</v>
      </c>
      <c r="F9" s="284">
        <v>60</v>
      </c>
      <c r="G9" s="285">
        <v>49</v>
      </c>
      <c r="H9" s="285">
        <v>80</v>
      </c>
      <c r="I9" s="285">
        <v>80</v>
      </c>
      <c r="J9" s="285">
        <v>20</v>
      </c>
      <c r="K9" s="285">
        <v>51</v>
      </c>
      <c r="L9" s="285">
        <v>0</v>
      </c>
      <c r="M9" s="285">
        <v>1</v>
      </c>
      <c r="N9" s="285">
        <v>0</v>
      </c>
      <c r="O9" s="285">
        <v>0</v>
      </c>
      <c r="P9" s="285">
        <v>559</v>
      </c>
      <c r="Q9" s="286">
        <v>506</v>
      </c>
      <c r="R9" s="192">
        <f t="shared" si="0"/>
        <v>719</v>
      </c>
      <c r="S9" s="193">
        <f t="shared" si="1"/>
        <v>687</v>
      </c>
      <c r="T9" s="223"/>
      <c r="U9" s="498" t="s">
        <v>319</v>
      </c>
      <c r="V9" s="499"/>
    </row>
    <row r="10" spans="2:22" ht="14.25" customHeight="1">
      <c r="B10" s="558"/>
      <c r="C10" s="533" t="s">
        <v>320</v>
      </c>
      <c r="D10" s="317"/>
      <c r="E10" s="69">
        <v>122</v>
      </c>
      <c r="F10" s="284">
        <v>203</v>
      </c>
      <c r="G10" s="285">
        <v>172</v>
      </c>
      <c r="H10" s="285">
        <v>270</v>
      </c>
      <c r="I10" s="285">
        <v>249</v>
      </c>
      <c r="J10" s="285">
        <v>82</v>
      </c>
      <c r="K10" s="285">
        <v>444</v>
      </c>
      <c r="L10" s="285">
        <v>6</v>
      </c>
      <c r="M10" s="285">
        <v>74</v>
      </c>
      <c r="N10" s="285">
        <v>2</v>
      </c>
      <c r="O10" s="285">
        <v>5</v>
      </c>
      <c r="P10" s="285">
        <v>1828</v>
      </c>
      <c r="Q10" s="286">
        <v>1698</v>
      </c>
      <c r="R10" s="192">
        <f t="shared" si="0"/>
        <v>2391</v>
      </c>
      <c r="S10" s="193">
        <f t="shared" si="1"/>
        <v>2642</v>
      </c>
      <c r="T10" s="223"/>
      <c r="U10" s="500"/>
      <c r="V10" s="501"/>
    </row>
    <row r="11" spans="2:22" ht="14.25" customHeight="1">
      <c r="B11" s="558"/>
      <c r="C11" s="576" t="s">
        <v>321</v>
      </c>
      <c r="D11" s="309"/>
      <c r="E11" s="73">
        <v>123</v>
      </c>
      <c r="F11" s="287">
        <v>23</v>
      </c>
      <c r="G11" s="288">
        <v>47</v>
      </c>
      <c r="H11" s="288">
        <v>41</v>
      </c>
      <c r="I11" s="288">
        <v>63</v>
      </c>
      <c r="J11" s="288">
        <v>14</v>
      </c>
      <c r="K11" s="288">
        <v>104</v>
      </c>
      <c r="L11" s="288">
        <v>2</v>
      </c>
      <c r="M11" s="288">
        <v>36</v>
      </c>
      <c r="N11" s="288">
        <v>0</v>
      </c>
      <c r="O11" s="288">
        <v>2</v>
      </c>
      <c r="P11" s="288">
        <v>382</v>
      </c>
      <c r="Q11" s="289">
        <v>345</v>
      </c>
      <c r="R11" s="194">
        <f t="shared" si="0"/>
        <v>462</v>
      </c>
      <c r="S11" s="195">
        <f t="shared" si="1"/>
        <v>597</v>
      </c>
      <c r="T11" s="223"/>
      <c r="U11" s="241"/>
      <c r="V11" s="241"/>
    </row>
    <row r="12" spans="2:22" ht="14.25" customHeight="1">
      <c r="B12" s="558"/>
      <c r="C12" s="577" t="s">
        <v>322</v>
      </c>
      <c r="D12" s="578"/>
      <c r="E12" s="76" t="s">
        <v>323</v>
      </c>
      <c r="F12" s="290">
        <v>339</v>
      </c>
      <c r="G12" s="291">
        <v>296</v>
      </c>
      <c r="H12" s="291">
        <v>449</v>
      </c>
      <c r="I12" s="291">
        <v>460</v>
      </c>
      <c r="J12" s="291">
        <v>120</v>
      </c>
      <c r="K12" s="291">
        <v>609</v>
      </c>
      <c r="L12" s="291">
        <v>8</v>
      </c>
      <c r="M12" s="291">
        <v>111</v>
      </c>
      <c r="N12" s="291">
        <v>2</v>
      </c>
      <c r="O12" s="291">
        <v>7</v>
      </c>
      <c r="P12" s="291">
        <v>3350</v>
      </c>
      <c r="Q12" s="292">
        <v>3178</v>
      </c>
      <c r="R12" s="196">
        <f t="shared" si="0"/>
        <v>4268</v>
      </c>
      <c r="S12" s="197">
        <f t="shared" si="1"/>
        <v>4661</v>
      </c>
      <c r="T12" s="223"/>
      <c r="U12" s="502" t="s">
        <v>324</v>
      </c>
      <c r="V12" s="503"/>
    </row>
    <row r="13" spans="2:22" ht="14.25" customHeight="1">
      <c r="B13" s="558"/>
      <c r="C13" s="567" t="s">
        <v>325</v>
      </c>
      <c r="D13" s="568"/>
      <c r="E13" s="77">
        <v>124</v>
      </c>
      <c r="F13" s="293">
        <v>8</v>
      </c>
      <c r="G13" s="294">
        <v>5</v>
      </c>
      <c r="H13" s="294">
        <v>7</v>
      </c>
      <c r="I13" s="294">
        <v>3</v>
      </c>
      <c r="J13" s="294">
        <v>0</v>
      </c>
      <c r="K13" s="294">
        <v>2</v>
      </c>
      <c r="L13" s="294">
        <v>0</v>
      </c>
      <c r="M13" s="294">
        <v>1</v>
      </c>
      <c r="N13" s="294">
        <v>0</v>
      </c>
      <c r="O13" s="294">
        <v>0</v>
      </c>
      <c r="P13" s="294">
        <v>33</v>
      </c>
      <c r="Q13" s="295">
        <v>31</v>
      </c>
      <c r="R13" s="198">
        <f t="shared" si="0"/>
        <v>48</v>
      </c>
      <c r="S13" s="199">
        <f t="shared" si="1"/>
        <v>42</v>
      </c>
      <c r="T13" s="223"/>
      <c r="U13" s="504"/>
      <c r="V13" s="505"/>
    </row>
    <row r="14" spans="2:22" ht="14.25" customHeight="1">
      <c r="B14" s="558"/>
      <c r="C14" s="579" t="s">
        <v>326</v>
      </c>
      <c r="D14" s="67" t="s">
        <v>327</v>
      </c>
      <c r="E14" s="77">
        <v>125</v>
      </c>
      <c r="F14" s="284">
        <v>141</v>
      </c>
      <c r="G14" s="285">
        <v>140</v>
      </c>
      <c r="H14" s="285">
        <v>154</v>
      </c>
      <c r="I14" s="285">
        <v>170</v>
      </c>
      <c r="J14" s="285">
        <v>63</v>
      </c>
      <c r="K14" s="285">
        <v>357</v>
      </c>
      <c r="L14" s="285">
        <v>5</v>
      </c>
      <c r="M14" s="285">
        <v>82</v>
      </c>
      <c r="N14" s="285">
        <v>0</v>
      </c>
      <c r="O14" s="285">
        <v>3</v>
      </c>
      <c r="P14" s="285">
        <v>1373</v>
      </c>
      <c r="Q14" s="286">
        <v>1240</v>
      </c>
      <c r="R14" s="192">
        <f t="shared" si="0"/>
        <v>1736</v>
      </c>
      <c r="S14" s="193">
        <f t="shared" si="1"/>
        <v>1992</v>
      </c>
      <c r="T14" s="223"/>
      <c r="U14" s="504"/>
      <c r="V14" s="505"/>
    </row>
    <row r="15" spans="2:22" ht="14.25" customHeight="1">
      <c r="B15" s="558"/>
      <c r="C15" s="581"/>
      <c r="D15" s="32" t="s">
        <v>328</v>
      </c>
      <c r="E15" s="69">
        <v>126</v>
      </c>
      <c r="F15" s="284">
        <v>136</v>
      </c>
      <c r="G15" s="285">
        <v>125</v>
      </c>
      <c r="H15" s="285">
        <v>260</v>
      </c>
      <c r="I15" s="285">
        <v>256</v>
      </c>
      <c r="J15" s="285">
        <v>43</v>
      </c>
      <c r="K15" s="285">
        <v>176</v>
      </c>
      <c r="L15" s="285">
        <v>3</v>
      </c>
      <c r="M15" s="285">
        <v>22</v>
      </c>
      <c r="N15" s="285">
        <v>2</v>
      </c>
      <c r="O15" s="285">
        <v>4</v>
      </c>
      <c r="P15" s="285">
        <v>1721</v>
      </c>
      <c r="Q15" s="286">
        <v>1679</v>
      </c>
      <c r="R15" s="192">
        <f t="shared" si="0"/>
        <v>2165</v>
      </c>
      <c r="S15" s="193">
        <f t="shared" si="1"/>
        <v>2262</v>
      </c>
      <c r="T15" s="223"/>
      <c r="U15" s="504"/>
      <c r="V15" s="505"/>
    </row>
    <row r="16" spans="2:22" ht="14.25" customHeight="1">
      <c r="B16" s="559"/>
      <c r="C16" s="582"/>
      <c r="D16" s="125" t="s">
        <v>329</v>
      </c>
      <c r="E16" s="73" t="s">
        <v>330</v>
      </c>
      <c r="F16" s="287">
        <v>62</v>
      </c>
      <c r="G16" s="288">
        <v>31</v>
      </c>
      <c r="H16" s="288">
        <v>35</v>
      </c>
      <c r="I16" s="288">
        <v>34</v>
      </c>
      <c r="J16" s="288">
        <v>14</v>
      </c>
      <c r="K16" s="288">
        <v>76</v>
      </c>
      <c r="L16" s="288">
        <v>0</v>
      </c>
      <c r="M16" s="288">
        <v>7</v>
      </c>
      <c r="N16" s="288">
        <v>0</v>
      </c>
      <c r="O16" s="288">
        <v>0</v>
      </c>
      <c r="P16" s="288">
        <v>256</v>
      </c>
      <c r="Q16" s="289">
        <v>259</v>
      </c>
      <c r="R16" s="194">
        <f t="shared" si="0"/>
        <v>367</v>
      </c>
      <c r="S16" s="195">
        <f t="shared" si="1"/>
        <v>407</v>
      </c>
      <c r="T16" s="223"/>
      <c r="U16" s="506"/>
      <c r="V16" s="507"/>
    </row>
    <row r="17" spans="2:22" ht="14.25" customHeight="1">
      <c r="B17" s="530" t="s">
        <v>331</v>
      </c>
      <c r="C17" s="584" t="s">
        <v>332</v>
      </c>
      <c r="D17" s="585"/>
      <c r="E17" s="71">
        <v>127</v>
      </c>
      <c r="F17" s="296">
        <v>44</v>
      </c>
      <c r="G17" s="297">
        <v>22</v>
      </c>
      <c r="H17" s="297">
        <v>66</v>
      </c>
      <c r="I17" s="297">
        <v>60</v>
      </c>
      <c r="J17" s="297">
        <v>22</v>
      </c>
      <c r="K17" s="297">
        <v>129</v>
      </c>
      <c r="L17" s="297">
        <v>3</v>
      </c>
      <c r="M17" s="297">
        <v>14</v>
      </c>
      <c r="N17" s="297">
        <v>0</v>
      </c>
      <c r="O17" s="297">
        <v>0</v>
      </c>
      <c r="P17" s="297">
        <v>98</v>
      </c>
      <c r="Q17" s="298">
        <v>99</v>
      </c>
      <c r="R17" s="190">
        <f t="shared" si="0"/>
        <v>233</v>
      </c>
      <c r="S17" s="191">
        <f t="shared" si="1"/>
        <v>324</v>
      </c>
      <c r="T17" s="223"/>
      <c r="U17" s="241"/>
      <c r="V17" s="241"/>
    </row>
    <row r="18" spans="2:22" ht="14.25" customHeight="1">
      <c r="B18" s="519"/>
      <c r="C18" s="535" t="s">
        <v>333</v>
      </c>
      <c r="D18" s="534"/>
      <c r="E18" s="69">
        <v>128</v>
      </c>
      <c r="F18" s="299">
        <v>32</v>
      </c>
      <c r="G18" s="285">
        <v>17</v>
      </c>
      <c r="H18" s="285">
        <v>23</v>
      </c>
      <c r="I18" s="285">
        <v>22</v>
      </c>
      <c r="J18" s="285">
        <v>12</v>
      </c>
      <c r="K18" s="285">
        <v>25</v>
      </c>
      <c r="L18" s="285">
        <v>1</v>
      </c>
      <c r="M18" s="285">
        <v>5</v>
      </c>
      <c r="N18" s="285">
        <v>1</v>
      </c>
      <c r="O18" s="285">
        <v>0</v>
      </c>
      <c r="P18" s="285">
        <v>90</v>
      </c>
      <c r="Q18" s="286">
        <v>85</v>
      </c>
      <c r="R18" s="192">
        <f t="shared" si="0"/>
        <v>159</v>
      </c>
      <c r="S18" s="193">
        <f t="shared" si="1"/>
        <v>154</v>
      </c>
      <c r="T18" s="223"/>
      <c r="U18" s="508"/>
      <c r="V18" s="508"/>
    </row>
    <row r="19" spans="2:22" ht="14.25" customHeight="1">
      <c r="B19" s="519"/>
      <c r="C19" s="535" t="s">
        <v>334</v>
      </c>
      <c r="D19" s="534"/>
      <c r="E19" s="69">
        <v>129</v>
      </c>
      <c r="F19" s="299">
        <v>25</v>
      </c>
      <c r="G19" s="285">
        <v>37</v>
      </c>
      <c r="H19" s="285">
        <v>10</v>
      </c>
      <c r="I19" s="285">
        <v>26</v>
      </c>
      <c r="J19" s="285">
        <v>3</v>
      </c>
      <c r="K19" s="285">
        <v>47</v>
      </c>
      <c r="L19" s="285">
        <v>0</v>
      </c>
      <c r="M19" s="285">
        <v>3</v>
      </c>
      <c r="N19" s="285">
        <v>0</v>
      </c>
      <c r="O19" s="285">
        <v>0</v>
      </c>
      <c r="P19" s="285">
        <v>16</v>
      </c>
      <c r="Q19" s="286">
        <v>27</v>
      </c>
      <c r="R19" s="192">
        <f t="shared" si="0"/>
        <v>54</v>
      </c>
      <c r="S19" s="193">
        <f t="shared" si="1"/>
        <v>140</v>
      </c>
      <c r="T19" s="223"/>
      <c r="U19" s="508"/>
      <c r="V19" s="508"/>
    </row>
    <row r="20" spans="2:22" ht="14.25" customHeight="1">
      <c r="B20" s="519"/>
      <c r="C20" s="535" t="s">
        <v>335</v>
      </c>
      <c r="D20" s="534"/>
      <c r="E20" s="69">
        <v>130</v>
      </c>
      <c r="F20" s="299">
        <v>4</v>
      </c>
      <c r="G20" s="285">
        <v>6</v>
      </c>
      <c r="H20" s="285">
        <v>3</v>
      </c>
      <c r="I20" s="285">
        <v>2</v>
      </c>
      <c r="J20" s="285">
        <v>0</v>
      </c>
      <c r="K20" s="285">
        <v>2</v>
      </c>
      <c r="L20" s="285">
        <v>0</v>
      </c>
      <c r="M20" s="285">
        <v>0</v>
      </c>
      <c r="N20" s="285">
        <v>0</v>
      </c>
      <c r="O20" s="285">
        <v>0</v>
      </c>
      <c r="P20" s="285">
        <v>12</v>
      </c>
      <c r="Q20" s="286">
        <v>13</v>
      </c>
      <c r="R20" s="192">
        <f t="shared" si="0"/>
        <v>19</v>
      </c>
      <c r="S20" s="193">
        <f t="shared" si="1"/>
        <v>23</v>
      </c>
      <c r="T20" s="223"/>
      <c r="U20" s="508"/>
      <c r="V20" s="508"/>
    </row>
    <row r="21" spans="2:22" ht="14.25" customHeight="1">
      <c r="B21" s="519"/>
      <c r="C21" s="535" t="s">
        <v>125</v>
      </c>
      <c r="D21" s="534"/>
      <c r="E21" s="69">
        <v>131</v>
      </c>
      <c r="F21" s="299">
        <v>16</v>
      </c>
      <c r="G21" s="285">
        <v>21</v>
      </c>
      <c r="H21" s="285">
        <v>11</v>
      </c>
      <c r="I21" s="285">
        <v>16</v>
      </c>
      <c r="J21" s="285">
        <v>6</v>
      </c>
      <c r="K21" s="285">
        <v>11</v>
      </c>
      <c r="L21" s="285">
        <v>0</v>
      </c>
      <c r="M21" s="285">
        <v>2</v>
      </c>
      <c r="N21" s="285">
        <v>0</v>
      </c>
      <c r="O21" s="285">
        <v>1</v>
      </c>
      <c r="P21" s="285">
        <v>174</v>
      </c>
      <c r="Q21" s="286">
        <v>151</v>
      </c>
      <c r="R21" s="192">
        <f t="shared" si="0"/>
        <v>207</v>
      </c>
      <c r="S21" s="193">
        <f t="shared" si="1"/>
        <v>202</v>
      </c>
      <c r="T21" s="223"/>
      <c r="U21" s="508"/>
      <c r="V21" s="508"/>
    </row>
    <row r="22" spans="2:22" ht="14.25" customHeight="1">
      <c r="B22" s="519"/>
      <c r="C22" s="535" t="s">
        <v>336</v>
      </c>
      <c r="D22" s="534"/>
      <c r="E22" s="69">
        <v>132</v>
      </c>
      <c r="F22" s="299">
        <v>17</v>
      </c>
      <c r="G22" s="285">
        <v>20</v>
      </c>
      <c r="H22" s="285">
        <v>12</v>
      </c>
      <c r="I22" s="285">
        <v>11</v>
      </c>
      <c r="J22" s="285">
        <v>8</v>
      </c>
      <c r="K22" s="285">
        <v>35</v>
      </c>
      <c r="L22" s="285">
        <v>0</v>
      </c>
      <c r="M22" s="285">
        <v>34</v>
      </c>
      <c r="N22" s="285">
        <v>1</v>
      </c>
      <c r="O22" s="285">
        <v>0</v>
      </c>
      <c r="P22" s="285">
        <v>145</v>
      </c>
      <c r="Q22" s="286">
        <v>136</v>
      </c>
      <c r="R22" s="192">
        <f t="shared" si="0"/>
        <v>183</v>
      </c>
      <c r="S22" s="193">
        <f t="shared" si="1"/>
        <v>236</v>
      </c>
      <c r="T22" s="223"/>
      <c r="U22" s="508"/>
      <c r="V22" s="508"/>
    </row>
    <row r="23" spans="2:22" ht="26.25" customHeight="1">
      <c r="B23" s="519"/>
      <c r="C23" s="565" t="s">
        <v>337</v>
      </c>
      <c r="D23" s="566"/>
      <c r="E23" s="69">
        <v>133</v>
      </c>
      <c r="F23" s="299">
        <v>89</v>
      </c>
      <c r="G23" s="285">
        <v>85</v>
      </c>
      <c r="H23" s="285">
        <v>26</v>
      </c>
      <c r="I23" s="285">
        <v>41</v>
      </c>
      <c r="J23" s="285">
        <v>10</v>
      </c>
      <c r="K23" s="285">
        <v>96</v>
      </c>
      <c r="L23" s="285">
        <v>0</v>
      </c>
      <c r="M23" s="285">
        <v>7</v>
      </c>
      <c r="N23" s="285">
        <v>0</v>
      </c>
      <c r="O23" s="285">
        <v>2</v>
      </c>
      <c r="P23" s="285">
        <v>1437</v>
      </c>
      <c r="Q23" s="286">
        <v>1263</v>
      </c>
      <c r="R23" s="192">
        <f t="shared" si="0"/>
        <v>1562</v>
      </c>
      <c r="S23" s="193">
        <f t="shared" si="1"/>
        <v>1494</v>
      </c>
      <c r="T23" s="223"/>
      <c r="U23" s="241"/>
      <c r="V23" s="241"/>
    </row>
    <row r="24" spans="2:22" ht="14.25" customHeight="1">
      <c r="B24" s="519"/>
      <c r="C24" s="565" t="s">
        <v>338</v>
      </c>
      <c r="D24" s="566"/>
      <c r="E24" s="69">
        <v>135</v>
      </c>
      <c r="F24" s="299">
        <v>55</v>
      </c>
      <c r="G24" s="285">
        <v>53</v>
      </c>
      <c r="H24" s="285">
        <v>186</v>
      </c>
      <c r="I24" s="285">
        <v>139</v>
      </c>
      <c r="J24" s="285">
        <v>49</v>
      </c>
      <c r="K24" s="285">
        <v>210</v>
      </c>
      <c r="L24" s="285">
        <v>4</v>
      </c>
      <c r="M24" s="285">
        <v>43</v>
      </c>
      <c r="N24" s="285">
        <v>0</v>
      </c>
      <c r="O24" s="285">
        <v>0</v>
      </c>
      <c r="P24" s="285">
        <v>438</v>
      </c>
      <c r="Q24" s="286">
        <v>390</v>
      </c>
      <c r="R24" s="192">
        <f t="shared" si="0"/>
        <v>732</v>
      </c>
      <c r="S24" s="193">
        <f t="shared" si="1"/>
        <v>835</v>
      </c>
      <c r="T24" s="223"/>
      <c r="U24" s="35"/>
      <c r="V24" s="35"/>
    </row>
    <row r="25" spans="2:22" ht="14.25" customHeight="1">
      <c r="B25" s="519"/>
      <c r="C25" s="535" t="s">
        <v>339</v>
      </c>
      <c r="D25" s="534"/>
      <c r="E25" s="69">
        <v>136</v>
      </c>
      <c r="F25" s="299">
        <v>4</v>
      </c>
      <c r="G25" s="285">
        <v>2</v>
      </c>
      <c r="H25" s="285">
        <v>6</v>
      </c>
      <c r="I25" s="285">
        <v>4</v>
      </c>
      <c r="J25" s="285">
        <v>2</v>
      </c>
      <c r="K25" s="285">
        <v>5</v>
      </c>
      <c r="L25" s="285">
        <v>0</v>
      </c>
      <c r="M25" s="285">
        <v>1</v>
      </c>
      <c r="N25" s="285">
        <v>0</v>
      </c>
      <c r="O25" s="285">
        <v>1</v>
      </c>
      <c r="P25" s="285">
        <v>78</v>
      </c>
      <c r="Q25" s="286">
        <v>96</v>
      </c>
      <c r="R25" s="192">
        <f t="shared" si="0"/>
        <v>90</v>
      </c>
      <c r="S25" s="193">
        <f t="shared" si="1"/>
        <v>109</v>
      </c>
      <c r="T25" s="223"/>
      <c r="U25" s="509" t="s">
        <v>340</v>
      </c>
      <c r="V25" s="510"/>
    </row>
    <row r="26" spans="2:22" ht="14.25" customHeight="1">
      <c r="B26" s="519"/>
      <c r="C26" s="590" t="s">
        <v>341</v>
      </c>
      <c r="D26" s="591"/>
      <c r="E26" s="70" t="s">
        <v>342</v>
      </c>
      <c r="F26" s="300">
        <v>32</v>
      </c>
      <c r="G26" s="301">
        <v>26</v>
      </c>
      <c r="H26" s="301">
        <v>98</v>
      </c>
      <c r="I26" s="301">
        <v>117</v>
      </c>
      <c r="J26" s="301">
        <v>6</v>
      </c>
      <c r="K26" s="301">
        <v>25</v>
      </c>
      <c r="L26" s="301">
        <v>0</v>
      </c>
      <c r="M26" s="301">
        <v>1</v>
      </c>
      <c r="N26" s="301">
        <v>0</v>
      </c>
      <c r="O26" s="301">
        <v>2</v>
      </c>
      <c r="P26" s="301">
        <v>712</v>
      </c>
      <c r="Q26" s="302">
        <v>808</v>
      </c>
      <c r="R26" s="192">
        <f t="shared" si="0"/>
        <v>848</v>
      </c>
      <c r="S26" s="193">
        <f t="shared" si="1"/>
        <v>979</v>
      </c>
      <c r="T26" s="223"/>
      <c r="U26" s="511"/>
      <c r="V26" s="512"/>
    </row>
    <row r="27" spans="2:22" ht="14.25" customHeight="1">
      <c r="B27" s="519"/>
      <c r="C27" s="586" t="s">
        <v>343</v>
      </c>
      <c r="D27" s="587"/>
      <c r="E27" s="73">
        <v>137</v>
      </c>
      <c r="F27" s="303">
        <v>27</v>
      </c>
      <c r="G27" s="288">
        <v>12</v>
      </c>
      <c r="H27" s="288">
        <v>8</v>
      </c>
      <c r="I27" s="288">
        <v>14</v>
      </c>
      <c r="J27" s="288">
        <v>2</v>
      </c>
      <c r="K27" s="288">
        <v>15</v>
      </c>
      <c r="L27" s="288">
        <v>0</v>
      </c>
      <c r="M27" s="288">
        <v>0</v>
      </c>
      <c r="N27" s="288">
        <v>0</v>
      </c>
      <c r="O27" s="288">
        <v>1</v>
      </c>
      <c r="P27" s="288">
        <v>180</v>
      </c>
      <c r="Q27" s="289">
        <v>275</v>
      </c>
      <c r="R27" s="200">
        <f t="shared" si="0"/>
        <v>217</v>
      </c>
      <c r="S27" s="201">
        <f t="shared" si="1"/>
        <v>317</v>
      </c>
      <c r="T27" s="223"/>
      <c r="U27" s="511"/>
      <c r="V27" s="512"/>
    </row>
    <row r="28" spans="2:22" ht="14.25" customHeight="1">
      <c r="B28" s="541" t="s">
        <v>344</v>
      </c>
      <c r="C28" s="567" t="s">
        <v>345</v>
      </c>
      <c r="D28" s="583"/>
      <c r="E28" s="77">
        <v>139</v>
      </c>
      <c r="F28" s="281">
        <v>311</v>
      </c>
      <c r="G28" s="282">
        <v>273</v>
      </c>
      <c r="H28" s="282">
        <v>444</v>
      </c>
      <c r="I28" s="282">
        <v>447</v>
      </c>
      <c r="J28" s="282">
        <v>111</v>
      </c>
      <c r="K28" s="282">
        <v>531</v>
      </c>
      <c r="L28" s="282">
        <v>7</v>
      </c>
      <c r="M28" s="282">
        <v>110</v>
      </c>
      <c r="N28" s="282">
        <v>2</v>
      </c>
      <c r="O28" s="282">
        <v>5</v>
      </c>
      <c r="P28" s="282">
        <v>3186</v>
      </c>
      <c r="Q28" s="283">
        <v>2990</v>
      </c>
      <c r="R28" s="190">
        <f t="shared" si="0"/>
        <v>4061</v>
      </c>
      <c r="S28" s="191">
        <f t="shared" si="1"/>
        <v>4356</v>
      </c>
      <c r="T28" s="223"/>
      <c r="U28" s="513"/>
      <c r="V28" s="514"/>
    </row>
    <row r="29" spans="2:22" ht="14.25" customHeight="1">
      <c r="B29" s="542"/>
      <c r="C29" s="533" t="s">
        <v>346</v>
      </c>
      <c r="D29" s="534"/>
      <c r="E29" s="69">
        <v>144</v>
      </c>
      <c r="F29" s="284">
        <v>15</v>
      </c>
      <c r="G29" s="285">
        <v>15</v>
      </c>
      <c r="H29" s="285">
        <v>5</v>
      </c>
      <c r="I29" s="285">
        <v>8</v>
      </c>
      <c r="J29" s="285">
        <v>4</v>
      </c>
      <c r="K29" s="285">
        <v>23</v>
      </c>
      <c r="L29" s="285">
        <v>0</v>
      </c>
      <c r="M29" s="285">
        <v>1</v>
      </c>
      <c r="N29" s="285">
        <v>0</v>
      </c>
      <c r="O29" s="285">
        <v>1</v>
      </c>
      <c r="P29" s="285">
        <v>104</v>
      </c>
      <c r="Q29" s="286">
        <v>121</v>
      </c>
      <c r="R29" s="192">
        <f t="shared" si="0"/>
        <v>128</v>
      </c>
      <c r="S29" s="193">
        <f t="shared" si="1"/>
        <v>169</v>
      </c>
      <c r="T29" s="223"/>
      <c r="U29" s="35"/>
      <c r="V29" s="35"/>
    </row>
    <row r="30" spans="2:22" ht="14.25" customHeight="1">
      <c r="B30" s="543"/>
      <c r="C30" s="579" t="s">
        <v>347</v>
      </c>
      <c r="D30" s="532"/>
      <c r="E30" s="70">
        <v>145</v>
      </c>
      <c r="F30" s="304">
        <v>13</v>
      </c>
      <c r="G30" s="301">
        <v>8</v>
      </c>
      <c r="H30" s="301">
        <v>0</v>
      </c>
      <c r="I30" s="301">
        <v>5</v>
      </c>
      <c r="J30" s="301">
        <v>5</v>
      </c>
      <c r="K30" s="301">
        <v>55</v>
      </c>
      <c r="L30" s="301">
        <v>1</v>
      </c>
      <c r="M30" s="301">
        <v>0</v>
      </c>
      <c r="N30" s="301">
        <v>0</v>
      </c>
      <c r="O30" s="301">
        <v>1</v>
      </c>
      <c r="P30" s="301">
        <v>60</v>
      </c>
      <c r="Q30" s="302">
        <v>67</v>
      </c>
      <c r="R30" s="200">
        <f t="shared" si="0"/>
        <v>79</v>
      </c>
      <c r="S30" s="201">
        <f t="shared" si="1"/>
        <v>136</v>
      </c>
      <c r="T30" s="223"/>
      <c r="U30" s="515" t="s">
        <v>348</v>
      </c>
      <c r="V30" s="516"/>
    </row>
    <row r="31" spans="2:22" ht="14.25" customHeight="1">
      <c r="B31" s="538" t="s">
        <v>349</v>
      </c>
      <c r="C31" s="584" t="s">
        <v>350</v>
      </c>
      <c r="D31" s="585"/>
      <c r="E31" s="173">
        <v>146</v>
      </c>
      <c r="F31" s="296">
        <v>191</v>
      </c>
      <c r="G31" s="297">
        <v>136</v>
      </c>
      <c r="H31" s="297">
        <v>299</v>
      </c>
      <c r="I31" s="297">
        <v>295</v>
      </c>
      <c r="J31" s="297">
        <v>56</v>
      </c>
      <c r="K31" s="297">
        <v>285</v>
      </c>
      <c r="L31" s="297">
        <v>5</v>
      </c>
      <c r="M31" s="297">
        <v>96</v>
      </c>
      <c r="N31" s="297">
        <v>0</v>
      </c>
      <c r="O31" s="297">
        <v>4</v>
      </c>
      <c r="P31" s="297">
        <v>1838</v>
      </c>
      <c r="Q31" s="298">
        <v>1852</v>
      </c>
      <c r="R31" s="190">
        <f t="shared" si="0"/>
        <v>2389</v>
      </c>
      <c r="S31" s="191">
        <f t="shared" si="1"/>
        <v>2668</v>
      </c>
      <c r="T31" s="223"/>
      <c r="U31" s="517"/>
      <c r="V31" s="518"/>
    </row>
    <row r="32" spans="2:22" ht="14.25" customHeight="1">
      <c r="B32" s="539"/>
      <c r="C32" s="535" t="s">
        <v>351</v>
      </c>
      <c r="D32" s="534"/>
      <c r="E32" s="159">
        <v>147</v>
      </c>
      <c r="F32" s="299">
        <v>20</v>
      </c>
      <c r="G32" s="285">
        <v>14</v>
      </c>
      <c r="H32" s="285">
        <v>14</v>
      </c>
      <c r="I32" s="285">
        <v>25</v>
      </c>
      <c r="J32" s="285">
        <v>3</v>
      </c>
      <c r="K32" s="285">
        <v>17</v>
      </c>
      <c r="L32" s="285">
        <v>0</v>
      </c>
      <c r="M32" s="285">
        <v>2</v>
      </c>
      <c r="N32" s="285">
        <v>0</v>
      </c>
      <c r="O32" s="285">
        <v>0</v>
      </c>
      <c r="P32" s="285">
        <v>248</v>
      </c>
      <c r="Q32" s="286">
        <v>265</v>
      </c>
      <c r="R32" s="192">
        <f t="shared" si="0"/>
        <v>285</v>
      </c>
      <c r="S32" s="193">
        <f t="shared" si="1"/>
        <v>323</v>
      </c>
      <c r="T32" s="223"/>
      <c r="U32" s="35"/>
      <c r="V32" s="35"/>
    </row>
    <row r="33" spans="2:22" ht="14.25" customHeight="1">
      <c r="B33" s="539"/>
      <c r="C33" s="127" t="s">
        <v>352</v>
      </c>
      <c r="D33" s="33"/>
      <c r="E33" s="159">
        <v>148</v>
      </c>
      <c r="F33" s="299">
        <v>18</v>
      </c>
      <c r="G33" s="285">
        <v>28</v>
      </c>
      <c r="H33" s="285">
        <v>11</v>
      </c>
      <c r="I33" s="285">
        <v>16</v>
      </c>
      <c r="J33" s="285">
        <v>2</v>
      </c>
      <c r="K33" s="285">
        <v>19</v>
      </c>
      <c r="L33" s="285">
        <v>0</v>
      </c>
      <c r="M33" s="285">
        <v>0</v>
      </c>
      <c r="N33" s="285">
        <v>0</v>
      </c>
      <c r="O33" s="285">
        <v>0</v>
      </c>
      <c r="P33" s="285">
        <v>261</v>
      </c>
      <c r="Q33" s="286">
        <v>220</v>
      </c>
      <c r="R33" s="192">
        <f t="shared" si="0"/>
        <v>292</v>
      </c>
      <c r="S33" s="193">
        <f t="shared" si="1"/>
        <v>283</v>
      </c>
      <c r="T33" s="223"/>
      <c r="U33" s="488" t="s">
        <v>353</v>
      </c>
      <c r="V33" s="489"/>
    </row>
    <row r="34" spans="2:22" ht="21.75" customHeight="1">
      <c r="B34" s="539"/>
      <c r="C34" s="575" t="s">
        <v>354</v>
      </c>
      <c r="D34" s="589"/>
      <c r="E34" s="159">
        <v>149</v>
      </c>
      <c r="F34" s="299">
        <v>38</v>
      </c>
      <c r="G34" s="285">
        <v>33</v>
      </c>
      <c r="H34" s="285">
        <v>19</v>
      </c>
      <c r="I34" s="285">
        <v>25</v>
      </c>
      <c r="J34" s="285">
        <v>6</v>
      </c>
      <c r="K34" s="285">
        <v>16</v>
      </c>
      <c r="L34" s="285">
        <v>0</v>
      </c>
      <c r="M34" s="285">
        <v>1</v>
      </c>
      <c r="N34" s="285">
        <v>0</v>
      </c>
      <c r="O34" s="285">
        <v>0</v>
      </c>
      <c r="P34" s="285">
        <v>162</v>
      </c>
      <c r="Q34" s="286">
        <v>212</v>
      </c>
      <c r="R34" s="192">
        <f t="shared" si="0"/>
        <v>225</v>
      </c>
      <c r="S34" s="193">
        <f t="shared" si="1"/>
        <v>287</v>
      </c>
      <c r="T34" s="223"/>
      <c r="U34" s="490"/>
      <c r="V34" s="491"/>
    </row>
    <row r="35" spans="2:22" ht="14.25" customHeight="1">
      <c r="B35" s="539"/>
      <c r="C35" s="575" t="s">
        <v>355</v>
      </c>
      <c r="D35" s="534"/>
      <c r="E35" s="159">
        <v>150</v>
      </c>
      <c r="F35" s="299">
        <v>16</v>
      </c>
      <c r="G35" s="285">
        <v>13</v>
      </c>
      <c r="H35" s="285">
        <v>5</v>
      </c>
      <c r="I35" s="285">
        <v>9</v>
      </c>
      <c r="J35" s="285">
        <v>2</v>
      </c>
      <c r="K35" s="285">
        <v>17</v>
      </c>
      <c r="L35" s="285">
        <v>0</v>
      </c>
      <c r="M35" s="285">
        <v>1</v>
      </c>
      <c r="N35" s="285">
        <v>0</v>
      </c>
      <c r="O35" s="285">
        <v>3</v>
      </c>
      <c r="P35" s="285">
        <v>195</v>
      </c>
      <c r="Q35" s="286">
        <v>167</v>
      </c>
      <c r="R35" s="192">
        <f t="shared" si="0"/>
        <v>218</v>
      </c>
      <c r="S35" s="193">
        <f t="shared" si="1"/>
        <v>210</v>
      </c>
      <c r="T35" s="223"/>
      <c r="U35" s="492"/>
      <c r="V35" s="493"/>
    </row>
    <row r="36" spans="2:22" ht="14.25" customHeight="1">
      <c r="B36" s="539"/>
      <c r="C36" s="575" t="s">
        <v>356</v>
      </c>
      <c r="D36" s="534"/>
      <c r="E36" s="159">
        <v>151</v>
      </c>
      <c r="F36" s="299">
        <v>15</v>
      </c>
      <c r="G36" s="285">
        <v>18</v>
      </c>
      <c r="H36" s="285">
        <v>3</v>
      </c>
      <c r="I36" s="285">
        <v>7</v>
      </c>
      <c r="J36" s="285">
        <v>1</v>
      </c>
      <c r="K36" s="285">
        <v>11</v>
      </c>
      <c r="L36" s="285">
        <v>0</v>
      </c>
      <c r="M36" s="285">
        <v>0</v>
      </c>
      <c r="N36" s="285">
        <v>0</v>
      </c>
      <c r="O36" s="285">
        <v>0</v>
      </c>
      <c r="P36" s="285">
        <v>125</v>
      </c>
      <c r="Q36" s="286">
        <v>111</v>
      </c>
      <c r="R36" s="192">
        <f t="shared" si="0"/>
        <v>144</v>
      </c>
      <c r="S36" s="193">
        <f t="shared" si="1"/>
        <v>147</v>
      </c>
      <c r="T36" s="223"/>
      <c r="U36" s="223"/>
      <c r="V36" s="35"/>
    </row>
    <row r="37" spans="2:22" ht="14.25" customHeight="1">
      <c r="B37" s="539"/>
      <c r="C37" s="172" t="s">
        <v>357</v>
      </c>
      <c r="D37" s="156"/>
      <c r="E37" s="174" t="s">
        <v>358</v>
      </c>
      <c r="F37" s="300">
        <v>122</v>
      </c>
      <c r="G37" s="301">
        <v>96</v>
      </c>
      <c r="H37" s="301">
        <v>92</v>
      </c>
      <c r="I37" s="301">
        <v>73</v>
      </c>
      <c r="J37" s="301">
        <v>49</v>
      </c>
      <c r="K37" s="301">
        <v>213</v>
      </c>
      <c r="L37" s="301">
        <v>2</v>
      </c>
      <c r="M37" s="301">
        <v>11</v>
      </c>
      <c r="N37" s="301">
        <v>0</v>
      </c>
      <c r="O37" s="301">
        <v>4</v>
      </c>
      <c r="P37" s="301">
        <v>256</v>
      </c>
      <c r="Q37" s="302">
        <v>240</v>
      </c>
      <c r="R37" s="192">
        <f t="shared" si="0"/>
        <v>521</v>
      </c>
      <c r="S37" s="193">
        <f t="shared" si="1"/>
        <v>637</v>
      </c>
      <c r="T37" s="223"/>
      <c r="U37" s="223"/>
      <c r="V37" s="35"/>
    </row>
    <row r="38" spans="2:22" ht="14.25" customHeight="1">
      <c r="B38" s="540"/>
      <c r="C38" s="592" t="s">
        <v>359</v>
      </c>
      <c r="D38" s="593"/>
      <c r="E38" s="175" t="s">
        <v>360</v>
      </c>
      <c r="F38" s="303">
        <v>13</v>
      </c>
      <c r="G38" s="288">
        <v>12</v>
      </c>
      <c r="H38" s="288">
        <v>17</v>
      </c>
      <c r="I38" s="288">
        <v>8</v>
      </c>
      <c r="J38" s="288">
        <v>17</v>
      </c>
      <c r="K38" s="288">
        <v>52</v>
      </c>
      <c r="L38" s="288">
        <v>2</v>
      </c>
      <c r="M38" s="288">
        <v>3</v>
      </c>
      <c r="N38" s="288">
        <v>2</v>
      </c>
      <c r="O38" s="288">
        <v>0</v>
      </c>
      <c r="P38" s="288">
        <v>179</v>
      </c>
      <c r="Q38" s="289">
        <v>145</v>
      </c>
      <c r="R38" s="200">
        <f t="shared" si="0"/>
        <v>230</v>
      </c>
      <c r="S38" s="201">
        <f t="shared" si="1"/>
        <v>220</v>
      </c>
      <c r="T38" s="223"/>
      <c r="U38" s="223"/>
      <c r="V38" s="35"/>
    </row>
    <row r="39" spans="2:22" ht="14.25" customHeight="1">
      <c r="B39" s="519" t="s">
        <v>361</v>
      </c>
      <c r="C39" s="580" t="s">
        <v>362</v>
      </c>
      <c r="D39" s="554"/>
      <c r="E39" s="77">
        <v>152</v>
      </c>
      <c r="F39" s="281">
        <v>36</v>
      </c>
      <c r="G39" s="282">
        <v>21</v>
      </c>
      <c r="H39" s="282">
        <v>6</v>
      </c>
      <c r="I39" s="282">
        <v>5</v>
      </c>
      <c r="J39" s="282">
        <v>1</v>
      </c>
      <c r="K39" s="282">
        <v>20</v>
      </c>
      <c r="L39" s="282">
        <v>0</v>
      </c>
      <c r="M39" s="282">
        <v>2</v>
      </c>
      <c r="N39" s="282">
        <v>0</v>
      </c>
      <c r="O39" s="282">
        <v>0</v>
      </c>
      <c r="P39" s="282">
        <v>36</v>
      </c>
      <c r="Q39" s="283">
        <v>51</v>
      </c>
      <c r="R39" s="198">
        <f t="shared" si="0"/>
        <v>79</v>
      </c>
      <c r="S39" s="199">
        <f t="shared" si="1"/>
        <v>99</v>
      </c>
      <c r="T39" s="223"/>
      <c r="U39" s="223"/>
      <c r="V39" s="35"/>
    </row>
    <row r="40" spans="2:22" ht="14.25" customHeight="1">
      <c r="B40" s="520"/>
      <c r="C40" s="594" t="s">
        <v>363</v>
      </c>
      <c r="D40" s="595"/>
      <c r="E40" s="69">
        <v>153</v>
      </c>
      <c r="F40" s="284">
        <v>26</v>
      </c>
      <c r="G40" s="285">
        <v>18</v>
      </c>
      <c r="H40" s="285">
        <v>0</v>
      </c>
      <c r="I40" s="285">
        <v>0</v>
      </c>
      <c r="J40" s="285">
        <v>0</v>
      </c>
      <c r="K40" s="285">
        <v>14</v>
      </c>
      <c r="L40" s="285">
        <v>0</v>
      </c>
      <c r="M40" s="285">
        <v>0</v>
      </c>
      <c r="N40" s="285">
        <v>0</v>
      </c>
      <c r="O40" s="285">
        <v>0</v>
      </c>
      <c r="P40" s="285">
        <v>17</v>
      </c>
      <c r="Q40" s="286">
        <v>18</v>
      </c>
      <c r="R40" s="192">
        <f t="shared" si="0"/>
        <v>43</v>
      </c>
      <c r="S40" s="193">
        <f t="shared" si="1"/>
        <v>50</v>
      </c>
      <c r="T40" s="223"/>
      <c r="U40" s="223"/>
      <c r="V40" s="35"/>
    </row>
    <row r="41" spans="2:22" ht="14.25" customHeight="1">
      <c r="B41" s="520"/>
      <c r="C41" s="588" t="s">
        <v>364</v>
      </c>
      <c r="D41" s="351"/>
      <c r="E41" s="70" t="s">
        <v>365</v>
      </c>
      <c r="F41" s="284">
        <v>105</v>
      </c>
      <c r="G41" s="285">
        <v>100</v>
      </c>
      <c r="H41" s="285">
        <v>131</v>
      </c>
      <c r="I41" s="285">
        <v>159</v>
      </c>
      <c r="J41" s="285">
        <v>44</v>
      </c>
      <c r="K41" s="285">
        <v>217</v>
      </c>
      <c r="L41" s="285">
        <v>4</v>
      </c>
      <c r="M41" s="285">
        <v>59</v>
      </c>
      <c r="N41" s="285">
        <v>0</v>
      </c>
      <c r="O41" s="285">
        <v>0</v>
      </c>
      <c r="P41" s="285">
        <v>397</v>
      </c>
      <c r="Q41" s="286">
        <v>428</v>
      </c>
      <c r="R41" s="192">
        <f t="shared" si="0"/>
        <v>681</v>
      </c>
      <c r="S41" s="193">
        <f t="shared" si="1"/>
        <v>963</v>
      </c>
      <c r="T41" s="223"/>
      <c r="U41" s="223"/>
      <c r="V41" s="35"/>
    </row>
    <row r="42" spans="2:22" ht="14.25" customHeight="1">
      <c r="B42" s="520"/>
      <c r="C42" s="531" t="s">
        <v>366</v>
      </c>
      <c r="D42" s="532"/>
      <c r="E42" s="70">
        <v>154</v>
      </c>
      <c r="F42" s="284">
        <v>9</v>
      </c>
      <c r="G42" s="285">
        <v>9</v>
      </c>
      <c r="H42" s="285">
        <v>8</v>
      </c>
      <c r="I42" s="285">
        <v>7</v>
      </c>
      <c r="J42" s="285">
        <v>5</v>
      </c>
      <c r="K42" s="285">
        <v>25</v>
      </c>
      <c r="L42" s="285">
        <v>0</v>
      </c>
      <c r="M42" s="285">
        <v>0</v>
      </c>
      <c r="N42" s="285">
        <v>0</v>
      </c>
      <c r="O42" s="285">
        <v>0</v>
      </c>
      <c r="P42" s="285">
        <v>22</v>
      </c>
      <c r="Q42" s="286">
        <v>22</v>
      </c>
      <c r="R42" s="192">
        <f t="shared" si="0"/>
        <v>44</v>
      </c>
      <c r="S42" s="193">
        <f t="shared" si="1"/>
        <v>63</v>
      </c>
      <c r="T42" s="223"/>
      <c r="U42" s="223"/>
      <c r="V42" s="35"/>
    </row>
    <row r="43" spans="2:22" ht="14.25" customHeight="1">
      <c r="B43" s="520"/>
      <c r="C43" s="531" t="s">
        <v>367</v>
      </c>
      <c r="D43" s="574"/>
      <c r="E43" s="69">
        <v>155</v>
      </c>
      <c r="F43" s="284">
        <v>0</v>
      </c>
      <c r="G43" s="285">
        <v>2</v>
      </c>
      <c r="H43" s="285">
        <v>0</v>
      </c>
      <c r="I43" s="285">
        <v>0</v>
      </c>
      <c r="J43" s="285">
        <v>0</v>
      </c>
      <c r="K43" s="301">
        <v>0</v>
      </c>
      <c r="L43" s="285">
        <v>0</v>
      </c>
      <c r="M43" s="301">
        <v>0</v>
      </c>
      <c r="N43" s="285">
        <v>0</v>
      </c>
      <c r="O43" s="301">
        <v>0</v>
      </c>
      <c r="P43" s="301">
        <v>1</v>
      </c>
      <c r="Q43" s="302">
        <v>0</v>
      </c>
      <c r="R43" s="192">
        <f t="shared" si="0"/>
        <v>1</v>
      </c>
      <c r="S43" s="193">
        <f t="shared" si="1"/>
        <v>2</v>
      </c>
      <c r="T43" s="223"/>
      <c r="U43" s="223"/>
      <c r="V43" s="35"/>
    </row>
    <row r="44" spans="2:22" ht="14.25" customHeight="1">
      <c r="B44" s="521"/>
      <c r="C44" s="536" t="s">
        <v>368</v>
      </c>
      <c r="D44" s="537"/>
      <c r="E44" s="126" t="s">
        <v>369</v>
      </c>
      <c r="F44" s="202"/>
      <c r="G44" s="203"/>
      <c r="H44" s="203"/>
      <c r="I44" s="203"/>
      <c r="J44" s="204"/>
      <c r="K44" s="288">
        <v>51</v>
      </c>
      <c r="L44" s="205"/>
      <c r="M44" s="288">
        <v>0</v>
      </c>
      <c r="N44" s="205"/>
      <c r="O44" s="288">
        <v>0</v>
      </c>
      <c r="P44" s="206"/>
      <c r="Q44" s="207"/>
      <c r="R44" s="208"/>
      <c r="S44" s="201">
        <f>G44+I44+K44+M44+O44+Q44</f>
        <v>51</v>
      </c>
      <c r="T44" s="223"/>
      <c r="U44" s="223"/>
      <c r="V44" s="35"/>
    </row>
    <row r="45" spans="2:22" ht="27.75" customHeight="1">
      <c r="B45" s="43" t="s">
        <v>91</v>
      </c>
      <c r="C45" s="49"/>
      <c r="D45" s="5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48"/>
    </row>
    <row r="46" spans="2:22" ht="30" customHeight="1">
      <c r="B46" s="522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4"/>
      <c r="T46" s="240"/>
      <c r="U46" s="240"/>
      <c r="V46" s="48"/>
    </row>
    <row r="47" spans="2:22" ht="33" customHeight="1">
      <c r="B47" s="525"/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7"/>
      <c r="T47" s="240"/>
      <c r="U47" s="240"/>
      <c r="V47" s="48"/>
    </row>
    <row r="48" spans="2:22" ht="9" customHeight="1">
      <c r="B48" s="528"/>
      <c r="C48" s="529"/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235"/>
      <c r="U48" s="235"/>
      <c r="V48" s="40"/>
    </row>
    <row r="49" spans="2:21" ht="12.75" customHeight="1" hidden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</sheetData>
  <sheetProtection/>
  <mergeCells count="59">
    <mergeCell ref="C41:D41"/>
    <mergeCell ref="C34:D34"/>
    <mergeCell ref="C7:D7"/>
    <mergeCell ref="L4:M4"/>
    <mergeCell ref="C8:D8"/>
    <mergeCell ref="C26:D26"/>
    <mergeCell ref="C38:D38"/>
    <mergeCell ref="C40:D40"/>
    <mergeCell ref="C17:D17"/>
    <mergeCell ref="C35:D35"/>
    <mergeCell ref="C39:D39"/>
    <mergeCell ref="C14:C16"/>
    <mergeCell ref="C32:D32"/>
    <mergeCell ref="C28:D28"/>
    <mergeCell ref="C31:D31"/>
    <mergeCell ref="C27:D27"/>
    <mergeCell ref="C43:D43"/>
    <mergeCell ref="C36:D36"/>
    <mergeCell ref="C11:D11"/>
    <mergeCell ref="C12:D12"/>
    <mergeCell ref="C20:D20"/>
    <mergeCell ref="C21:D21"/>
    <mergeCell ref="C22:D22"/>
    <mergeCell ref="C25:D25"/>
    <mergeCell ref="C19:D19"/>
    <mergeCell ref="C30:D30"/>
    <mergeCell ref="P4:Q4"/>
    <mergeCell ref="E3:E5"/>
    <mergeCell ref="C23:D23"/>
    <mergeCell ref="C24:D24"/>
    <mergeCell ref="C9:D9"/>
    <mergeCell ref="C10:D10"/>
    <mergeCell ref="C13:D13"/>
    <mergeCell ref="F3:S3"/>
    <mergeCell ref="N4:O4"/>
    <mergeCell ref="R4:S4"/>
    <mergeCell ref="F4:G4"/>
    <mergeCell ref="H4:I4"/>
    <mergeCell ref="J4:K4"/>
    <mergeCell ref="B3:D5"/>
    <mergeCell ref="B6:D6"/>
    <mergeCell ref="B7:B16"/>
    <mergeCell ref="B39:B44"/>
    <mergeCell ref="B46:S47"/>
    <mergeCell ref="B48:S48"/>
    <mergeCell ref="B17:B27"/>
    <mergeCell ref="C42:D42"/>
    <mergeCell ref="C29:D29"/>
    <mergeCell ref="C18:D18"/>
    <mergeCell ref="C44:D44"/>
    <mergeCell ref="B31:B38"/>
    <mergeCell ref="B28:B30"/>
    <mergeCell ref="U33:V35"/>
    <mergeCell ref="U7:V8"/>
    <mergeCell ref="U9:V10"/>
    <mergeCell ref="U12:V16"/>
    <mergeCell ref="U18:V22"/>
    <mergeCell ref="U25:V28"/>
    <mergeCell ref="U30:V31"/>
  </mergeCells>
  <dataValidations count="638"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U29">
      <formula1>0</formula1>
      <formula2>999999</formula2>
    </dataValidation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V29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5"/>
  <sheetViews>
    <sheetView showGridLines="0" zoomScale="75" zoomScaleNormal="75" zoomScalePageLayoutView="75" workbookViewId="0" topLeftCell="A18">
      <selection activeCell="I44" sqref="I44:I45"/>
    </sheetView>
  </sheetViews>
  <sheetFormatPr defaultColWidth="9.00390625" defaultRowHeight="12" customHeight="1"/>
  <cols>
    <col min="1" max="1" width="1.75390625" style="7" customWidth="1"/>
    <col min="2" max="2" width="20.875" style="7" customWidth="1"/>
    <col min="3" max="3" width="7.125" style="7" customWidth="1"/>
    <col min="4" max="4" width="15.375" style="7" customWidth="1"/>
    <col min="5" max="5" width="21.75390625" style="7" customWidth="1"/>
    <col min="6" max="6" width="9.875" style="7" customWidth="1"/>
    <col min="7" max="7" width="9.625" style="7" customWidth="1"/>
    <col min="8" max="8" width="10.00390625" style="7" customWidth="1"/>
    <col min="9" max="9" width="11.00390625" style="7" customWidth="1"/>
    <col min="10" max="10" width="10.625" style="7" customWidth="1"/>
    <col min="11" max="12" width="6.75390625" style="7" customWidth="1"/>
    <col min="13" max="13" width="4.625" style="7" customWidth="1"/>
    <col min="14" max="14" width="11.25390625" style="7" customWidth="1"/>
    <col min="15" max="15" width="2.625" style="7" customWidth="1"/>
    <col min="16" max="16" width="6.875" style="7" customWidth="1"/>
    <col min="17" max="17" width="26.125" style="7" customWidth="1"/>
    <col min="18" max="18" width="1.75390625" style="7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0"/>
      <c r="O1" s="80"/>
      <c r="P1" s="80"/>
      <c r="Q1" s="80" t="s">
        <v>370</v>
      </c>
    </row>
    <row r="2" spans="2:17" ht="33" customHeight="1">
      <c r="B2" s="43" t="s">
        <v>371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456"/>
      <c r="C3" s="486"/>
      <c r="D3" s="609"/>
      <c r="E3" s="610"/>
      <c r="F3" s="414" t="s">
        <v>27</v>
      </c>
      <c r="G3" s="607" t="s">
        <v>262</v>
      </c>
      <c r="H3" s="462" t="s">
        <v>372</v>
      </c>
      <c r="I3" s="463"/>
      <c r="J3" s="463"/>
      <c r="K3" s="463"/>
      <c r="L3" s="463"/>
      <c r="M3" s="463"/>
      <c r="N3" s="464"/>
      <c r="O3" s="25"/>
      <c r="P3" s="25"/>
      <c r="Q3" s="25"/>
    </row>
    <row r="4" spans="2:17" ht="15" customHeight="1" hidden="1">
      <c r="B4" s="611"/>
      <c r="C4" s="601"/>
      <c r="D4" s="612"/>
      <c r="E4" s="613"/>
      <c r="F4" s="635"/>
      <c r="G4" s="607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458"/>
      <c r="C5" s="614"/>
      <c r="D5" s="615"/>
      <c r="E5" s="616"/>
      <c r="F5" s="415"/>
      <c r="G5" s="607"/>
      <c r="H5" s="4" t="s">
        <v>373</v>
      </c>
      <c r="I5" s="4" t="s">
        <v>374</v>
      </c>
      <c r="J5" s="4" t="s">
        <v>375</v>
      </c>
      <c r="K5" s="450" t="s">
        <v>376</v>
      </c>
      <c r="L5" s="461"/>
      <c r="M5" s="450" t="s">
        <v>377</v>
      </c>
      <c r="N5" s="461"/>
      <c r="O5" s="6"/>
      <c r="P5" s="6"/>
      <c r="Q5" s="6"/>
    </row>
    <row r="6" spans="2:17" ht="24" customHeight="1" hidden="1">
      <c r="B6" s="60" t="s">
        <v>31</v>
      </c>
      <c r="C6" s="61"/>
      <c r="D6" s="62"/>
      <c r="E6" s="62"/>
      <c r="F6" s="4" t="s">
        <v>32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378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43"/>
      <c r="P7" s="243"/>
      <c r="Q7" s="26"/>
    </row>
    <row r="8" spans="2:17" ht="25.5" customHeight="1" hidden="1">
      <c r="B8" s="63" t="s">
        <v>379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43"/>
      <c r="P8" s="243"/>
      <c r="Q8" s="26"/>
    </row>
    <row r="9" spans="2:17" ht="25.5" customHeight="1" hidden="1">
      <c r="B9" s="63" t="s">
        <v>380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43"/>
      <c r="P9" s="243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43"/>
      <c r="P10" s="243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43"/>
      <c r="P11" s="243"/>
      <c r="Q11" s="26"/>
    </row>
    <row r="12" spans="2:17" ht="15.75" customHeight="1">
      <c r="B12" s="448" t="s">
        <v>381</v>
      </c>
      <c r="C12" s="455"/>
      <c r="D12" s="455"/>
      <c r="E12" s="596"/>
      <c r="F12" s="4" t="s">
        <v>32</v>
      </c>
      <c r="G12" s="4">
        <v>1</v>
      </c>
      <c r="H12" s="4">
        <v>2</v>
      </c>
      <c r="I12" s="4">
        <v>3</v>
      </c>
      <c r="J12" s="4">
        <v>4</v>
      </c>
      <c r="K12" s="450">
        <v>5</v>
      </c>
      <c r="L12" s="461"/>
      <c r="M12" s="450">
        <v>6</v>
      </c>
      <c r="N12" s="461"/>
      <c r="O12" s="6"/>
      <c r="P12" s="25"/>
      <c r="Q12" s="244" t="s">
        <v>33</v>
      </c>
    </row>
    <row r="13" spans="2:17" ht="30.75" customHeight="1">
      <c r="B13" s="448" t="s">
        <v>382</v>
      </c>
      <c r="C13" s="455"/>
      <c r="D13" s="617"/>
      <c r="E13" s="596"/>
      <c r="F13" s="4">
        <v>172</v>
      </c>
      <c r="G13" s="277">
        <v>0</v>
      </c>
      <c r="H13" s="277">
        <v>0</v>
      </c>
      <c r="I13" s="277">
        <v>0</v>
      </c>
      <c r="J13" s="277">
        <v>0</v>
      </c>
      <c r="K13" s="597">
        <v>0</v>
      </c>
      <c r="L13" s="598"/>
      <c r="M13" s="597">
        <v>0</v>
      </c>
      <c r="N13" s="598"/>
      <c r="O13" s="26"/>
      <c r="P13" s="157" t="str">
        <f>IF(G13=SUM(H13:N13),"ok","chyba")</f>
        <v>ok</v>
      </c>
      <c r="Q13" s="63" t="s">
        <v>383</v>
      </c>
    </row>
    <row r="14" spans="2:17" ht="30.75" customHeight="1">
      <c r="B14" s="448" t="s">
        <v>384</v>
      </c>
      <c r="C14" s="455"/>
      <c r="D14" s="455"/>
      <c r="E14" s="596"/>
      <c r="F14" s="4">
        <v>173</v>
      </c>
      <c r="G14" s="277">
        <v>2</v>
      </c>
      <c r="H14" s="277">
        <v>0</v>
      </c>
      <c r="I14" s="277">
        <v>0</v>
      </c>
      <c r="J14" s="277">
        <v>1</v>
      </c>
      <c r="K14" s="450" t="s">
        <v>77</v>
      </c>
      <c r="L14" s="461"/>
      <c r="M14" s="450" t="s">
        <v>77</v>
      </c>
      <c r="N14" s="461"/>
      <c r="O14" s="6"/>
      <c r="P14" s="157" t="str">
        <f aca="true" t="shared" si="0" ref="P14:P22">IF(G14=SUM(H14:J14),"ok","chyba")</f>
        <v>chyba</v>
      </c>
      <c r="Q14" s="63" t="s">
        <v>385</v>
      </c>
    </row>
    <row r="15" spans="2:17" ht="30.75" customHeight="1">
      <c r="B15" s="448" t="s">
        <v>386</v>
      </c>
      <c r="C15" s="455"/>
      <c r="D15" s="455"/>
      <c r="E15" s="596"/>
      <c r="F15" s="4">
        <v>174</v>
      </c>
      <c r="G15" s="277">
        <v>1</v>
      </c>
      <c r="H15" s="277">
        <v>1</v>
      </c>
      <c r="I15" s="277">
        <v>0</v>
      </c>
      <c r="J15" s="277">
        <v>0</v>
      </c>
      <c r="K15" s="450" t="s">
        <v>77</v>
      </c>
      <c r="L15" s="461"/>
      <c r="M15" s="450" t="s">
        <v>77</v>
      </c>
      <c r="N15" s="461"/>
      <c r="O15" s="6"/>
      <c r="P15" s="157" t="str">
        <f t="shared" si="0"/>
        <v>ok</v>
      </c>
      <c r="Q15" s="63" t="s">
        <v>387</v>
      </c>
    </row>
    <row r="16" spans="2:17" ht="30.75" customHeight="1">
      <c r="B16" s="448" t="s">
        <v>388</v>
      </c>
      <c r="C16" s="455"/>
      <c r="D16" s="455"/>
      <c r="E16" s="596"/>
      <c r="F16" s="4">
        <v>175</v>
      </c>
      <c r="G16" s="277">
        <v>34</v>
      </c>
      <c r="H16" s="277">
        <v>30</v>
      </c>
      <c r="I16" s="277">
        <v>1</v>
      </c>
      <c r="J16" s="277">
        <v>3</v>
      </c>
      <c r="K16" s="450" t="s">
        <v>77</v>
      </c>
      <c r="L16" s="461"/>
      <c r="M16" s="450" t="s">
        <v>77</v>
      </c>
      <c r="N16" s="461"/>
      <c r="O16" s="6"/>
      <c r="P16" s="157" t="str">
        <f t="shared" si="0"/>
        <v>ok</v>
      </c>
      <c r="Q16" s="63" t="s">
        <v>389</v>
      </c>
    </row>
    <row r="17" spans="2:17" ht="30.75" customHeight="1">
      <c r="B17" s="448" t="s">
        <v>390</v>
      </c>
      <c r="C17" s="455"/>
      <c r="D17" s="455"/>
      <c r="E17" s="596"/>
      <c r="F17" s="4">
        <v>176</v>
      </c>
      <c r="G17" s="277">
        <v>60</v>
      </c>
      <c r="H17" s="277">
        <v>49</v>
      </c>
      <c r="I17" s="277">
        <v>9</v>
      </c>
      <c r="J17" s="277">
        <v>2</v>
      </c>
      <c r="K17" s="450" t="s">
        <v>77</v>
      </c>
      <c r="L17" s="461"/>
      <c r="M17" s="450" t="s">
        <v>77</v>
      </c>
      <c r="N17" s="461"/>
      <c r="O17" s="6"/>
      <c r="P17" s="157" t="str">
        <f t="shared" si="0"/>
        <v>ok</v>
      </c>
      <c r="Q17" s="63" t="s">
        <v>391</v>
      </c>
    </row>
    <row r="18" spans="2:17" ht="30.75" customHeight="1">
      <c r="B18" s="448" t="s">
        <v>392</v>
      </c>
      <c r="C18" s="455"/>
      <c r="D18" s="455"/>
      <c r="E18" s="596"/>
      <c r="F18" s="4" t="s">
        <v>393</v>
      </c>
      <c r="G18" s="277">
        <v>0</v>
      </c>
      <c r="H18" s="277">
        <v>0</v>
      </c>
      <c r="I18" s="277">
        <v>0</v>
      </c>
      <c r="J18" s="277">
        <v>0</v>
      </c>
      <c r="K18" s="450" t="s">
        <v>77</v>
      </c>
      <c r="L18" s="461"/>
      <c r="M18" s="450" t="s">
        <v>77</v>
      </c>
      <c r="N18" s="461"/>
      <c r="O18" s="6"/>
      <c r="P18" s="157" t="str">
        <f t="shared" si="0"/>
        <v>ok</v>
      </c>
      <c r="Q18" s="63" t="s">
        <v>394</v>
      </c>
    </row>
    <row r="19" spans="2:17" ht="30.75" customHeight="1">
      <c r="B19" s="448" t="s">
        <v>395</v>
      </c>
      <c r="C19" s="455"/>
      <c r="D19" s="455"/>
      <c r="E19" s="596"/>
      <c r="F19" s="4" t="s">
        <v>396</v>
      </c>
      <c r="G19" s="277">
        <v>1</v>
      </c>
      <c r="H19" s="277">
        <v>1</v>
      </c>
      <c r="I19" s="277">
        <v>0</v>
      </c>
      <c r="J19" s="277">
        <v>0</v>
      </c>
      <c r="K19" s="450" t="s">
        <v>77</v>
      </c>
      <c r="L19" s="461"/>
      <c r="M19" s="450" t="s">
        <v>77</v>
      </c>
      <c r="N19" s="461"/>
      <c r="O19" s="6"/>
      <c r="P19" s="157" t="str">
        <f t="shared" si="0"/>
        <v>ok</v>
      </c>
      <c r="Q19" s="63" t="s">
        <v>397</v>
      </c>
    </row>
    <row r="20" spans="2:17" ht="30.75" customHeight="1">
      <c r="B20" s="448" t="s">
        <v>398</v>
      </c>
      <c r="C20" s="455"/>
      <c r="D20" s="455"/>
      <c r="E20" s="596"/>
      <c r="F20" s="4" t="s">
        <v>399</v>
      </c>
      <c r="G20" s="277">
        <v>4</v>
      </c>
      <c r="H20" s="277">
        <v>4</v>
      </c>
      <c r="I20" s="277">
        <v>0</v>
      </c>
      <c r="J20" s="277">
        <v>0</v>
      </c>
      <c r="K20" s="450" t="s">
        <v>77</v>
      </c>
      <c r="L20" s="461"/>
      <c r="M20" s="450" t="s">
        <v>77</v>
      </c>
      <c r="N20" s="461"/>
      <c r="O20" s="6"/>
      <c r="P20" s="157" t="str">
        <f t="shared" si="0"/>
        <v>ok</v>
      </c>
      <c r="Q20" s="63" t="s">
        <v>400</v>
      </c>
    </row>
    <row r="21" spans="2:17" ht="30.75" customHeight="1">
      <c r="B21" s="448" t="s">
        <v>401</v>
      </c>
      <c r="C21" s="455"/>
      <c r="D21" s="455"/>
      <c r="E21" s="596"/>
      <c r="F21" s="4" t="s">
        <v>402</v>
      </c>
      <c r="G21" s="277">
        <v>1</v>
      </c>
      <c r="H21" s="277">
        <v>1</v>
      </c>
      <c r="I21" s="277">
        <v>0</v>
      </c>
      <c r="J21" s="277">
        <v>0</v>
      </c>
      <c r="K21" s="450" t="s">
        <v>77</v>
      </c>
      <c r="L21" s="461"/>
      <c r="M21" s="450" t="s">
        <v>77</v>
      </c>
      <c r="N21" s="461"/>
      <c r="O21" s="6"/>
      <c r="P21" s="157" t="str">
        <f t="shared" si="0"/>
        <v>ok</v>
      </c>
      <c r="Q21" s="63" t="s">
        <v>403</v>
      </c>
    </row>
    <row r="22" spans="2:17" ht="30.75" customHeight="1">
      <c r="B22" s="448" t="s">
        <v>404</v>
      </c>
      <c r="C22" s="455"/>
      <c r="D22" s="455"/>
      <c r="E22" s="596"/>
      <c r="F22" s="4" t="s">
        <v>405</v>
      </c>
      <c r="G22" s="277">
        <v>0</v>
      </c>
      <c r="H22" s="277">
        <v>0</v>
      </c>
      <c r="I22" s="277">
        <v>0</v>
      </c>
      <c r="J22" s="277">
        <v>0</v>
      </c>
      <c r="K22" s="450" t="s">
        <v>77</v>
      </c>
      <c r="L22" s="461"/>
      <c r="M22" s="450" t="s">
        <v>77</v>
      </c>
      <c r="N22" s="461"/>
      <c r="O22" s="6"/>
      <c r="P22" s="157" t="str">
        <f t="shared" si="0"/>
        <v>ok</v>
      </c>
      <c r="Q22" s="63" t="s">
        <v>406</v>
      </c>
    </row>
    <row r="23" spans="2:17" ht="30.75" customHeight="1">
      <c r="B23" s="448" t="s">
        <v>407</v>
      </c>
      <c r="C23" s="455"/>
      <c r="D23" s="455"/>
      <c r="E23" s="596"/>
      <c r="F23" s="4" t="s">
        <v>408</v>
      </c>
      <c r="G23" s="277">
        <v>0</v>
      </c>
      <c r="H23" s="4" t="s">
        <v>77</v>
      </c>
      <c r="I23" s="4" t="s">
        <v>77</v>
      </c>
      <c r="J23" s="277">
        <v>0</v>
      </c>
      <c r="K23" s="597">
        <v>0</v>
      </c>
      <c r="L23" s="598"/>
      <c r="M23" s="597">
        <v>0</v>
      </c>
      <c r="N23" s="598"/>
      <c r="O23" s="26"/>
      <c r="P23" s="157" t="str">
        <f>IF(G23=SUM(J23:N23),"ok","chyba")</f>
        <v>ok</v>
      </c>
      <c r="Q23" s="63" t="s">
        <v>409</v>
      </c>
    </row>
    <row r="24" spans="2:17" ht="30.75" customHeight="1">
      <c r="B24" s="448" t="s">
        <v>410</v>
      </c>
      <c r="C24" s="455"/>
      <c r="D24" s="455"/>
      <c r="E24" s="596"/>
      <c r="F24" s="4" t="s">
        <v>411</v>
      </c>
      <c r="G24" s="277">
        <v>0</v>
      </c>
      <c r="H24" s="4" t="s">
        <v>77</v>
      </c>
      <c r="I24" s="4" t="s">
        <v>77</v>
      </c>
      <c r="J24" s="277">
        <v>0</v>
      </c>
      <c r="K24" s="597">
        <v>0</v>
      </c>
      <c r="L24" s="598"/>
      <c r="M24" s="597">
        <v>0</v>
      </c>
      <c r="N24" s="598"/>
      <c r="O24" s="26"/>
      <c r="P24" s="157" t="str">
        <f>IF(G24=SUM(J24:N24),"ok","chyba")</f>
        <v>ok</v>
      </c>
      <c r="Q24" s="63" t="s">
        <v>412</v>
      </c>
    </row>
    <row r="25" spans="2:17" ht="30.75" customHeight="1">
      <c r="B25" s="448" t="s">
        <v>413</v>
      </c>
      <c r="C25" s="455"/>
      <c r="D25" s="455"/>
      <c r="E25" s="596"/>
      <c r="F25" s="4" t="s">
        <v>414</v>
      </c>
      <c r="G25" s="277">
        <v>0</v>
      </c>
      <c r="H25" s="4" t="s">
        <v>77</v>
      </c>
      <c r="I25" s="4" t="s">
        <v>77</v>
      </c>
      <c r="J25" s="277">
        <v>0</v>
      </c>
      <c r="K25" s="597">
        <v>0</v>
      </c>
      <c r="L25" s="598"/>
      <c r="M25" s="597">
        <v>0</v>
      </c>
      <c r="N25" s="598"/>
      <c r="O25" s="26"/>
      <c r="P25" s="157" t="str">
        <f>IF(G25=SUM(J25:N25),"ok","chyba")</f>
        <v>ok</v>
      </c>
      <c r="Q25" s="63" t="s">
        <v>415</v>
      </c>
    </row>
    <row r="26" spans="2:17" ht="30.75" customHeight="1">
      <c r="B26" s="448" t="s">
        <v>416</v>
      </c>
      <c r="C26" s="455"/>
      <c r="D26" s="455"/>
      <c r="E26" s="596"/>
      <c r="F26" s="4" t="s">
        <v>417</v>
      </c>
      <c r="G26" s="277">
        <v>0</v>
      </c>
      <c r="H26" s="4" t="s">
        <v>77</v>
      </c>
      <c r="I26" s="4" t="s">
        <v>77</v>
      </c>
      <c r="J26" s="277">
        <v>0</v>
      </c>
      <c r="K26" s="597">
        <v>0</v>
      </c>
      <c r="L26" s="598"/>
      <c r="M26" s="597">
        <v>0</v>
      </c>
      <c r="N26" s="598"/>
      <c r="O26" s="26"/>
      <c r="P26" s="157" t="str">
        <f>IF(G26=SUM(J26:N26),"ok","chyba")</f>
        <v>ok</v>
      </c>
      <c r="Q26" s="63" t="s">
        <v>418</v>
      </c>
    </row>
    <row r="27" spans="2:17" ht="30.75" customHeight="1">
      <c r="B27" s="448" t="s">
        <v>419</v>
      </c>
      <c r="C27" s="455"/>
      <c r="D27" s="455"/>
      <c r="E27" s="596"/>
      <c r="F27" s="4" t="s">
        <v>420</v>
      </c>
      <c r="G27" s="277">
        <v>0</v>
      </c>
      <c r="H27" s="4" t="s">
        <v>77</v>
      </c>
      <c r="I27" s="4" t="s">
        <v>77</v>
      </c>
      <c r="J27" s="277">
        <v>0</v>
      </c>
      <c r="K27" s="597">
        <v>0</v>
      </c>
      <c r="L27" s="598"/>
      <c r="M27" s="597">
        <v>0</v>
      </c>
      <c r="N27" s="598"/>
      <c r="O27" s="26"/>
      <c r="P27" s="157" t="str">
        <f>IF(G27=SUM(J27:N27),"ok","chyba")</f>
        <v>ok</v>
      </c>
      <c r="Q27" s="63" t="s">
        <v>421</v>
      </c>
    </row>
    <row r="28" spans="2:17" ht="30.75" customHeight="1">
      <c r="B28" s="448" t="s">
        <v>422</v>
      </c>
      <c r="C28" s="455"/>
      <c r="D28" s="455"/>
      <c r="E28" s="596"/>
      <c r="F28" s="4" t="s">
        <v>423</v>
      </c>
      <c r="G28" s="277">
        <v>0</v>
      </c>
      <c r="H28" s="277">
        <v>0</v>
      </c>
      <c r="I28" s="277">
        <v>0</v>
      </c>
      <c r="J28" s="277">
        <v>0</v>
      </c>
      <c r="K28" s="597">
        <v>0</v>
      </c>
      <c r="L28" s="598"/>
      <c r="M28" s="597">
        <v>0</v>
      </c>
      <c r="N28" s="598"/>
      <c r="O28" s="26"/>
      <c r="P28" s="157" t="str">
        <f>IF(G28=SUM(H28:N28),"ok","chyba")</f>
        <v>ok</v>
      </c>
      <c r="Q28" s="63" t="s">
        <v>424</v>
      </c>
    </row>
    <row r="29" spans="2:17" ht="23.25" customHeight="1" hidden="1">
      <c r="B29" s="52" t="s">
        <v>425</v>
      </c>
      <c r="C29" s="52"/>
      <c r="D29" s="52"/>
      <c r="E29" s="52"/>
      <c r="F29" s="51">
        <v>176</v>
      </c>
      <c r="G29" s="53"/>
      <c r="H29" s="53"/>
      <c r="I29" s="53"/>
      <c r="J29" s="53"/>
      <c r="K29" s="53"/>
      <c r="L29" s="53"/>
      <c r="M29" s="53"/>
      <c r="N29" s="53"/>
      <c r="O29" s="56"/>
      <c r="P29" s="245"/>
      <c r="Q29" s="26"/>
    </row>
    <row r="30" spans="2:17" ht="15" customHeight="1">
      <c r="B30" s="54"/>
      <c r="C30" s="54"/>
      <c r="D30" s="54"/>
      <c r="E30" s="54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245"/>
      <c r="Q30" s="26"/>
    </row>
    <row r="31" spans="2:17" ht="15" customHeight="1">
      <c r="B31" s="54"/>
      <c r="C31" s="54"/>
      <c r="D31" s="54"/>
      <c r="E31" s="54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245"/>
      <c r="Q31" s="26"/>
    </row>
    <row r="32" spans="2:17" ht="29.25" customHeight="1">
      <c r="B32" s="43" t="s">
        <v>426</v>
      </c>
      <c r="C32" s="4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5"/>
      <c r="Q32" s="6"/>
    </row>
    <row r="33" spans="2:17" ht="21" customHeight="1">
      <c r="B33" s="456"/>
      <c r="C33" s="486"/>
      <c r="D33" s="609"/>
      <c r="E33" s="610"/>
      <c r="F33" s="414" t="s">
        <v>27</v>
      </c>
      <c r="G33" s="456" t="s">
        <v>64</v>
      </c>
      <c r="H33" s="610"/>
      <c r="I33" s="607" t="s">
        <v>427</v>
      </c>
      <c r="J33" s="607"/>
      <c r="K33" s="607"/>
      <c r="L33" s="486" t="s">
        <v>428</v>
      </c>
      <c r="M33" s="486"/>
      <c r="N33" s="457"/>
      <c r="O33" s="25"/>
      <c r="P33" s="34"/>
      <c r="Q33" s="25"/>
    </row>
    <row r="34" spans="2:17" ht="28.5" customHeight="1">
      <c r="B34" s="618"/>
      <c r="C34" s="612"/>
      <c r="D34" s="612"/>
      <c r="E34" s="613"/>
      <c r="F34" s="636"/>
      <c r="G34" s="618"/>
      <c r="H34" s="613"/>
      <c r="I34" s="607"/>
      <c r="J34" s="607"/>
      <c r="K34" s="607"/>
      <c r="L34" s="601"/>
      <c r="M34" s="601"/>
      <c r="N34" s="608"/>
      <c r="O34" s="25"/>
      <c r="P34" s="34"/>
      <c r="Q34" s="25"/>
    </row>
    <row r="35" spans="2:17" ht="2.25" customHeight="1" hidden="1">
      <c r="B35" s="619"/>
      <c r="C35" s="615"/>
      <c r="D35" s="615"/>
      <c r="E35" s="616"/>
      <c r="F35" s="637"/>
      <c r="G35" s="619"/>
      <c r="H35" s="616"/>
      <c r="I35" s="607"/>
      <c r="J35" s="607"/>
      <c r="K35" s="607"/>
      <c r="L35" s="118"/>
      <c r="M35" s="118"/>
      <c r="N35" s="68"/>
      <c r="O35" s="41"/>
      <c r="P35" s="34"/>
      <c r="Q35" s="41"/>
    </row>
    <row r="36" spans="2:17" ht="24.75" customHeight="1">
      <c r="B36" s="347" t="s">
        <v>31</v>
      </c>
      <c r="C36" s="348"/>
      <c r="D36" s="606"/>
      <c r="E36" s="66"/>
      <c r="F36" s="65" t="s">
        <v>32</v>
      </c>
      <c r="G36" s="604">
        <v>1</v>
      </c>
      <c r="H36" s="605"/>
      <c r="I36" s="414">
        <v>2</v>
      </c>
      <c r="J36" s="638"/>
      <c r="K36" s="639"/>
      <c r="L36" s="462">
        <v>3</v>
      </c>
      <c r="M36" s="463"/>
      <c r="N36" s="487"/>
      <c r="O36" s="41"/>
      <c r="P36" s="34"/>
      <c r="Q36" s="41"/>
    </row>
    <row r="37" spans="2:17" ht="36.75" customHeight="1">
      <c r="B37" s="441" t="s">
        <v>429</v>
      </c>
      <c r="C37" s="442"/>
      <c r="D37" s="434"/>
      <c r="E37" s="435"/>
      <c r="F37" s="4">
        <v>181</v>
      </c>
      <c r="G37" s="602">
        <v>2618</v>
      </c>
      <c r="H37" s="630"/>
      <c r="I37" s="627">
        <v>601.5</v>
      </c>
      <c r="J37" s="628"/>
      <c r="K37" s="629"/>
      <c r="L37" s="602">
        <v>323</v>
      </c>
      <c r="M37" s="603"/>
      <c r="N37" s="487"/>
      <c r="O37" s="41"/>
      <c r="P37" s="34"/>
      <c r="Q37" s="41"/>
    </row>
    <row r="38" spans="2:17" ht="36.75" customHeight="1">
      <c r="B38" s="441" t="s">
        <v>430</v>
      </c>
      <c r="C38" s="442"/>
      <c r="D38" s="434"/>
      <c r="E38" s="435"/>
      <c r="F38" s="4" t="s">
        <v>431</v>
      </c>
      <c r="G38" s="620" t="s">
        <v>77</v>
      </c>
      <c r="H38" s="621"/>
      <c r="I38" s="625">
        <v>562.8</v>
      </c>
      <c r="J38" s="626"/>
      <c r="K38" s="626"/>
      <c r="L38" s="622">
        <v>219.985</v>
      </c>
      <c r="M38" s="623"/>
      <c r="N38" s="624"/>
      <c r="O38" s="41"/>
      <c r="P38" s="34"/>
      <c r="Q38" s="246"/>
    </row>
    <row r="39" spans="2:17" ht="8.25" customHeight="1">
      <c r="B39" s="14"/>
      <c r="C39" s="14"/>
      <c r="D39" s="14"/>
      <c r="E39" s="14"/>
      <c r="F39" s="14"/>
      <c r="G39" s="17"/>
      <c r="H39" s="17"/>
      <c r="I39" s="17"/>
      <c r="J39" s="17"/>
      <c r="K39" s="17"/>
      <c r="L39" s="17"/>
      <c r="M39" s="17"/>
      <c r="N39" s="17"/>
      <c r="O39" s="6"/>
      <c r="P39" s="35"/>
      <c r="Q39" s="6"/>
    </row>
    <row r="40" spans="2:17" ht="8.2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ht="8.25" customHeight="1">
      <c r="B41" s="25"/>
      <c r="C41" s="25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ht="13.5" customHeight="1">
      <c r="B42" s="25"/>
      <c r="C42" s="25"/>
      <c r="D42" s="25"/>
      <c r="E42" s="25"/>
      <c r="F42" s="25"/>
      <c r="G42" s="6"/>
      <c r="H42" s="6"/>
      <c r="I42" s="6"/>
      <c r="J42" s="6"/>
      <c r="K42" s="6"/>
      <c r="L42" s="6"/>
      <c r="M42" s="6"/>
      <c r="N42" s="6"/>
      <c r="O42" s="6"/>
      <c r="P42" s="35"/>
      <c r="Q42" s="6"/>
    </row>
    <row r="43" spans="2:17" s="7" customFormat="1" ht="13.5" customHeight="1">
      <c r="B43" s="43"/>
      <c r="C43" s="43"/>
      <c r="D43" s="25"/>
      <c r="E43" s="25"/>
      <c r="F43" s="25"/>
      <c r="G43" s="6"/>
      <c r="H43" s="6"/>
      <c r="I43" s="6"/>
      <c r="J43" s="6"/>
      <c r="K43" s="6"/>
      <c r="L43" s="6"/>
      <c r="M43" s="6"/>
      <c r="N43" s="6"/>
      <c r="O43" s="6"/>
      <c r="P43" s="35"/>
      <c r="Q43" s="6"/>
    </row>
    <row r="44" spans="2:17" s="7" customFormat="1" ht="51.75" customHeight="1">
      <c r="B44" s="25"/>
      <c r="C44" s="601"/>
      <c r="D44" s="25"/>
      <c r="E44" s="601"/>
      <c r="F44" s="25"/>
      <c r="G44" s="601"/>
      <c r="H44" s="25"/>
      <c r="I44" s="601"/>
      <c r="J44" s="25"/>
      <c r="K44" s="601"/>
      <c r="L44" s="25"/>
      <c r="M44" s="25"/>
      <c r="N44" s="601"/>
      <c r="O44" s="25"/>
      <c r="P44" s="34"/>
      <c r="Q44" s="42"/>
    </row>
    <row r="45" spans="2:17" s="7" customFormat="1" ht="48.75" customHeight="1">
      <c r="B45" s="25"/>
      <c r="C45" s="601"/>
      <c r="D45" s="25"/>
      <c r="E45" s="601"/>
      <c r="F45" s="25"/>
      <c r="G45" s="601"/>
      <c r="H45" s="25"/>
      <c r="I45" s="601"/>
      <c r="J45" s="25"/>
      <c r="K45" s="601"/>
      <c r="L45" s="25"/>
      <c r="M45" s="25"/>
      <c r="N45" s="601"/>
      <c r="O45" s="25"/>
      <c r="P45" s="34"/>
      <c r="Q45" s="6"/>
    </row>
    <row r="46" spans="2:17" s="7" customFormat="1" ht="15" customHeight="1">
      <c r="B46" s="25"/>
      <c r="C46" s="6"/>
      <c r="D46" s="25"/>
      <c r="E46" s="6"/>
      <c r="F46" s="25"/>
      <c r="G46" s="6"/>
      <c r="H46" s="25"/>
      <c r="I46" s="6"/>
      <c r="J46" s="25"/>
      <c r="K46" s="6"/>
      <c r="L46" s="25"/>
      <c r="M46" s="25"/>
      <c r="N46" s="6"/>
      <c r="O46" s="6"/>
      <c r="P46" s="35"/>
      <c r="Q46" s="6"/>
    </row>
    <row r="47" spans="2:17" s="7" customFormat="1" ht="37.5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37.5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35"/>
      <c r="Q48" s="6"/>
    </row>
    <row r="49" spans="2:17" s="7" customFormat="1" ht="78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35"/>
      <c r="Q49" s="6"/>
    </row>
    <row r="50" spans="2:17" s="7" customFormat="1" ht="78" customHeight="1">
      <c r="B50" s="24"/>
      <c r="C50" s="6"/>
      <c r="D50" s="24"/>
      <c r="E50" s="6"/>
      <c r="F50" s="24"/>
      <c r="G50" s="6"/>
      <c r="H50" s="24"/>
      <c r="I50" s="6"/>
      <c r="J50" s="24"/>
      <c r="K50" s="6"/>
      <c r="L50" s="24"/>
      <c r="M50" s="24"/>
      <c r="N50" s="6"/>
      <c r="O50" s="6"/>
      <c r="P50" s="6"/>
      <c r="Q50" s="6"/>
    </row>
    <row r="51" spans="2:17" s="7" customFormat="1" ht="81.75" customHeight="1">
      <c r="B51" s="24"/>
      <c r="C51" s="6"/>
      <c r="D51" s="24"/>
      <c r="E51" s="6"/>
      <c r="F51" s="24"/>
      <c r="G51" s="6"/>
      <c r="H51" s="24"/>
      <c r="I51" s="6"/>
      <c r="J51" s="24"/>
      <c r="K51" s="6"/>
      <c r="L51" s="24"/>
      <c r="M51" s="24"/>
      <c r="N51" s="6"/>
      <c r="O51" s="6"/>
      <c r="P51" s="6"/>
      <c r="Q51" s="6"/>
    </row>
    <row r="52" spans="2:17" ht="21" customHeight="1">
      <c r="B52" s="599"/>
      <c r="C52" s="599"/>
      <c r="D52" s="600"/>
      <c r="E52" s="600"/>
      <c r="F52" s="600"/>
      <c r="G52" s="600"/>
      <c r="H52" s="600"/>
      <c r="I52" s="600"/>
      <c r="J52" s="600"/>
      <c r="K52" s="600"/>
      <c r="L52" s="600"/>
      <c r="M52" s="600"/>
      <c r="N52" s="600"/>
      <c r="O52" s="39"/>
      <c r="P52" s="39"/>
      <c r="Q52" s="39"/>
    </row>
    <row r="53" spans="2:17" ht="39.75" customHeight="1">
      <c r="B53" s="131" t="s">
        <v>91</v>
      </c>
      <c r="C53" s="43"/>
      <c r="D53" s="6"/>
      <c r="E53" s="6"/>
      <c r="F53" s="6"/>
      <c r="G53" s="6"/>
      <c r="H53" s="26"/>
      <c r="I53" s="26"/>
      <c r="J53" s="26"/>
      <c r="K53" s="26"/>
      <c r="L53" s="26"/>
      <c r="M53" s="26"/>
      <c r="N53" s="44"/>
      <c r="O53" s="44"/>
      <c r="P53" s="44"/>
      <c r="Q53" s="42"/>
    </row>
    <row r="54" spans="2:17" ht="111" customHeight="1">
      <c r="B54" s="631"/>
      <c r="C54" s="632"/>
      <c r="D54" s="633"/>
      <c r="E54" s="633"/>
      <c r="F54" s="633"/>
      <c r="G54" s="633"/>
      <c r="H54" s="633"/>
      <c r="I54" s="633"/>
      <c r="J54" s="633"/>
      <c r="K54" s="633"/>
      <c r="L54" s="633"/>
      <c r="M54" s="633"/>
      <c r="N54" s="634"/>
      <c r="O54" s="122"/>
      <c r="P54" s="122"/>
      <c r="Q54" s="42"/>
    </row>
    <row r="55" spans="2:17" ht="9" customHeight="1">
      <c r="B55" s="599"/>
      <c r="C55" s="599"/>
      <c r="D55" s="600"/>
      <c r="E55" s="600"/>
      <c r="F55" s="600"/>
      <c r="G55" s="600"/>
      <c r="H55" s="600"/>
      <c r="I55" s="600"/>
      <c r="J55" s="600"/>
      <c r="K55" s="600"/>
      <c r="L55" s="600"/>
      <c r="M55" s="600"/>
      <c r="N55" s="600"/>
      <c r="O55" s="39"/>
      <c r="P55" s="39"/>
      <c r="Q55" s="24"/>
    </row>
  </sheetData>
  <sheetProtection/>
  <mergeCells count="83">
    <mergeCell ref="H3:N3"/>
    <mergeCell ref="M24:N24"/>
    <mergeCell ref="M25:N25"/>
    <mergeCell ref="M26:N26"/>
    <mergeCell ref="M27:N27"/>
    <mergeCell ref="I36:K36"/>
    <mergeCell ref="K26:L26"/>
    <mergeCell ref="L36:N36"/>
    <mergeCell ref="K28:L28"/>
    <mergeCell ref="K24:L24"/>
    <mergeCell ref="K14:L14"/>
    <mergeCell ref="M17:N17"/>
    <mergeCell ref="B54:N54"/>
    <mergeCell ref="M5:N5"/>
    <mergeCell ref="M12:N12"/>
    <mergeCell ref="M13:N13"/>
    <mergeCell ref="M14:N14"/>
    <mergeCell ref="M15:N15"/>
    <mergeCell ref="F3:F5"/>
    <mergeCell ref="F33:F35"/>
    <mergeCell ref="B38:E38"/>
    <mergeCell ref="G3:G5"/>
    <mergeCell ref="G33:H35"/>
    <mergeCell ref="K20:L20"/>
    <mergeCell ref="M16:N16"/>
    <mergeCell ref="M18:N18"/>
    <mergeCell ref="M19:N19"/>
    <mergeCell ref="M20:N20"/>
    <mergeCell ref="K5:L5"/>
    <mergeCell ref="K13:L13"/>
    <mergeCell ref="K18:L18"/>
    <mergeCell ref="I38:K38"/>
    <mergeCell ref="I37:K37"/>
    <mergeCell ref="G37:H37"/>
    <mergeCell ref="B52:N52"/>
    <mergeCell ref="N44:N45"/>
    <mergeCell ref="E44:E45"/>
    <mergeCell ref="G44:G45"/>
    <mergeCell ref="I44:I45"/>
    <mergeCell ref="K44:K45"/>
    <mergeCell ref="B33:E35"/>
    <mergeCell ref="G38:H38"/>
    <mergeCell ref="L38:N38"/>
    <mergeCell ref="B25:E25"/>
    <mergeCell ref="K12:L12"/>
    <mergeCell ref="K21:L21"/>
    <mergeCell ref="K15:L15"/>
    <mergeCell ref="K16:L16"/>
    <mergeCell ref="K23:L23"/>
    <mergeCell ref="K17:L17"/>
    <mergeCell ref="B3:E5"/>
    <mergeCell ref="B12:E12"/>
    <mergeCell ref="B14:E14"/>
    <mergeCell ref="B15:E15"/>
    <mergeCell ref="B13:E13"/>
    <mergeCell ref="B18:E18"/>
    <mergeCell ref="B16:E16"/>
    <mergeCell ref="B17:E17"/>
    <mergeCell ref="K19:L19"/>
    <mergeCell ref="I33:K35"/>
    <mergeCell ref="L33:N34"/>
    <mergeCell ref="K22:L22"/>
    <mergeCell ref="K25:L25"/>
    <mergeCell ref="K27:L27"/>
    <mergeCell ref="M21:N21"/>
    <mergeCell ref="B19:E19"/>
    <mergeCell ref="B55:N55"/>
    <mergeCell ref="B20:E20"/>
    <mergeCell ref="B23:E23"/>
    <mergeCell ref="C44:C45"/>
    <mergeCell ref="L37:N37"/>
    <mergeCell ref="G36:H36"/>
    <mergeCell ref="B36:D36"/>
    <mergeCell ref="B21:E21"/>
    <mergeCell ref="B37:E37"/>
    <mergeCell ref="B24:E24"/>
    <mergeCell ref="B22:E22"/>
    <mergeCell ref="B28:E28"/>
    <mergeCell ref="B27:E27"/>
    <mergeCell ref="M22:N22"/>
    <mergeCell ref="M28:N28"/>
    <mergeCell ref="M23:N23"/>
    <mergeCell ref="B26:E26"/>
  </mergeCells>
  <dataValidations count="199">
    <dataValidation type="whole" allowBlank="1" showErrorMessage="1" errorTitle="Pozor!" error="Vkládejte pouze číselné hodnoty!" sqref="C47">
      <formula1>0</formula1>
      <formula2>9999999</formula2>
    </dataValidation>
    <dataValidation type="whole" allowBlank="1" showErrorMessage="1" errorTitle="Pozor!" error="Vkládejte pouze číselné hodnoty!" sqref="C48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E48">
      <formula1>0</formula1>
      <formula2>9999999</formula2>
    </dataValidation>
    <dataValidation type="whole" allowBlank="1" showErrorMessage="1" errorTitle="Pozor!" error="Vkládejte pouze číselné hodnoty!" sqref="I47">
      <formula1>0</formula1>
      <formula2>9999999</formula2>
    </dataValidation>
    <dataValidation type="whole" allowBlank="1" showErrorMessage="1" errorTitle="Pozor!" error="Vkládejte pouze číselné hodnoty!" sqref="I48">
      <formula1>0</formula1>
      <formula2>9999999</formula2>
    </dataValidation>
    <dataValidation type="whole" allowBlank="1" showErrorMessage="1" errorTitle="Pozor!" error="Vkládejte pouze číselné hodnoty!" sqref="K47">
      <formula1>0</formula1>
      <formula2>9999999</formula2>
    </dataValidation>
    <dataValidation type="whole" allowBlank="1" showErrorMessage="1" errorTitle="Pozor!" error="Vkládejte pouze číselné hodnoty!" sqref="K48">
      <formula1>0</formula1>
      <formula2>9999999</formula2>
    </dataValidation>
    <dataValidation type="whole" allowBlank="1" showErrorMessage="1" errorTitle="Pozor!" error="Vkládejte pouze číselné hodnoty!" sqref="G47">
      <formula1>0</formula1>
      <formula2>9999999</formula2>
    </dataValidation>
    <dataValidation type="whole" allowBlank="1" showErrorMessage="1" errorTitle="Pozor!" error="Vkládejte pouze číselné hodnoty!" sqref="G48">
      <formula1>0</formula1>
      <formula2>9999999</formula2>
    </dataValidation>
    <dataValidation type="whole" allowBlank="1" showErrorMessage="1" errorTitle="Pozor!" error="Vkládejte pouze číselné hodnoty!" sqref="N47">
      <formula1>0</formula1>
      <formula2>9999999</formula2>
    </dataValidation>
    <dataValidation type="whole" allowBlank="1" showErrorMessage="1" errorTitle="Pozor!" error="Vkládejte pouze číselné hodnoty!" sqref="N48">
      <formula1>0</formula1>
      <formula2>9999999</formula2>
    </dataValidation>
    <dataValidation type="whole" allowBlank="1" showErrorMessage="1" errorTitle="Pozor!" error="Vkládejte pouze číselné hodnoty!" sqref="O47">
      <formula1>0</formula1>
      <formula2>9999999</formula2>
    </dataValidation>
    <dataValidation type="whole" allowBlank="1" showErrorMessage="1" errorTitle="Pozor!" error="Vkládejte pouze číselné hodnoty!" sqref="O48">
      <formula1>0</formula1>
      <formula2>9999999</formula2>
    </dataValidation>
    <dataValidation type="whole" allowBlank="1" showErrorMessage="1" errorTitle="Pozor!" error="Vkládejte pouze číselné hodnoty!" sqref="P47">
      <formula1>0</formula1>
      <formula2>9999999</formula2>
    </dataValidation>
    <dataValidation type="whole" allowBlank="1" showErrorMessage="1" errorTitle="Pozor!" error="Vkládejte pouze číselné hodnoty!" sqref="P48">
      <formula1>0</formula1>
      <formula2>9999999</formula2>
    </dataValidation>
    <dataValidation type="whole" allowBlank="1" showErrorMessage="1" errorTitle="Pozor!" error="Vkládejte pouze číselné hodnoty!" sqref="N29">
      <formula1>0</formula1>
      <formula2>99999999</formula2>
    </dataValidation>
    <dataValidation type="whole" allowBlank="1" showErrorMessage="1" errorTitle="Pozor!" error="Vkládejte pouze číselné hodnoty!" sqref="O29">
      <formula1>0</formula1>
      <formula2>99999999</formula2>
    </dataValidation>
    <dataValidation type="whole" allowBlank="1" showErrorMessage="1" errorTitle="Pozor!" error="Vkládejte pouze číselné hodnoty!" sqref="P29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M28">
      <formula1>0</formula1>
      <formula2>99999999</formula2>
    </dataValidation>
    <dataValidation type="whole" allowBlank="1" showErrorMessage="1" errorTitle="Pozor!" error="Vkládejte pouze číselné hodnoty!" sqref="M29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G28">
      <formula1>0</formula1>
      <formula2>99999999</formula2>
    </dataValidation>
    <dataValidation type="whole" allowBlank="1" showErrorMessage="1" errorTitle="Pozor!" error="Vkládejte pouze číselné hodnoty!" sqref="G29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H28">
      <formula1>0</formula1>
      <formula2>99999999</formula2>
    </dataValidation>
    <dataValidation type="whole" allowBlank="1" showErrorMessage="1" errorTitle="Pozor!" error="Vkládejte pouze číselné hodnoty!" sqref="H29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I28">
      <formula1>0</formula1>
      <formula2>99999999</formula2>
    </dataValidation>
    <dataValidation type="whole" allowBlank="1" showErrorMessage="1" errorTitle="Pozor!" error="Vkládejte pouze číselné hodnoty!" sqref="I29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J28">
      <formula1>0</formula1>
      <formula2>99999999</formula2>
    </dataValidation>
    <dataValidation type="whole" allowBlank="1" showErrorMessage="1" errorTitle="Pozor!" error="Vkládejte pouze číselné hodnoty!" sqref="J29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K28">
      <formula1>0</formula1>
      <formula2>99999999</formula2>
    </dataValidation>
    <dataValidation type="whole" allowBlank="1" showErrorMessage="1" errorTitle="Pozor!" error="Vkládejte pouze číselné hodnoty!" sqref="K29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type="whole" allowBlank="1" showErrorMessage="1" errorTitle="Pozor!" error="Vkládejte pouze číselné hodnoty!" sqref="L28">
      <formula1>0</formula1>
      <formula2>99999999</formula2>
    </dataValidation>
    <dataValidation type="whole" allowBlank="1" showErrorMessage="1" errorTitle="Pozor!" error="Vkládejte pouze číselné hodnoty!" sqref="L29">
      <formula1>0</formula1>
      <formula2>99999999</formula2>
    </dataValidation>
    <dataValidation allowBlank="1" showErrorMessage="1" errorTitle="Pozor!" error="Vkládejte pouze číselné hodnoty!" sqref="G37">
      <formula1>99999999</formula1>
    </dataValidation>
    <dataValidation allowBlank="1" showErrorMessage="1" errorTitle="Pozor!" error="Vkládejte pouze číselné hodnoty!" sqref="L37">
      <formula1>99999999</formula1>
    </dataValidation>
    <dataValidation allowBlank="1" showErrorMessage="1" errorTitle="Pozor!" error="Vkládejte pouze číselné hodnoty!" sqref="M37">
      <formula1>99999999</formula1>
    </dataValidation>
    <dataValidation allowBlank="1" showErrorMessage="1" errorTitle="Pozor!" error="Vkládejte pouze číselné hodnoty!" sqref="I37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"/>
    </sheetView>
  </sheetViews>
  <sheetFormatPr defaultColWidth="9.00390625" defaultRowHeight="15" customHeight="1"/>
  <cols>
    <col min="1" max="1" width="112.125" style="114" customWidth="1"/>
    <col min="2" max="4" width="9.625" style="0" customWidth="1"/>
  </cols>
  <sheetData>
    <row r="1" ht="15.75" customHeight="1">
      <c r="A1" s="108" t="s">
        <v>432</v>
      </c>
    </row>
    <row r="2" ht="18" customHeight="1">
      <c r="A2" s="109"/>
    </row>
    <row r="3" ht="18" customHeight="1">
      <c r="A3" s="109" t="s">
        <v>433</v>
      </c>
    </row>
    <row r="4" ht="18" customHeight="1">
      <c r="A4" s="109"/>
    </row>
    <row r="5" ht="15" customHeight="1">
      <c r="A5" s="110"/>
    </row>
    <row r="6" ht="15.75" customHeight="1">
      <c r="A6" s="111" t="s">
        <v>26</v>
      </c>
    </row>
    <row r="7" ht="15" customHeight="1">
      <c r="A7" s="86" t="s">
        <v>434</v>
      </c>
    </row>
    <row r="8" ht="15" customHeight="1">
      <c r="A8" s="86" t="s">
        <v>435</v>
      </c>
    </row>
    <row r="9" ht="15" customHeight="1">
      <c r="A9" s="86" t="s">
        <v>436</v>
      </c>
    </row>
    <row r="10" spans="1:4" ht="15" customHeight="1">
      <c r="A10" s="86" t="s">
        <v>437</v>
      </c>
      <c r="D10" s="112"/>
    </row>
    <row r="11" ht="15" customHeight="1">
      <c r="A11" s="86" t="s">
        <v>438</v>
      </c>
    </row>
    <row r="12" ht="15" customHeight="1">
      <c r="A12" s="86" t="s">
        <v>439</v>
      </c>
    </row>
    <row r="13" ht="15" customHeight="1">
      <c r="A13" s="86" t="s">
        <v>440</v>
      </c>
    </row>
    <row r="14" ht="15" customHeight="1">
      <c r="A14" s="86" t="s">
        <v>441</v>
      </c>
    </row>
    <row r="15" ht="15" customHeight="1">
      <c r="A15" s="86" t="s">
        <v>442</v>
      </c>
    </row>
    <row r="16" ht="15" customHeight="1">
      <c r="A16" s="86" t="s">
        <v>443</v>
      </c>
    </row>
    <row r="17" ht="15" customHeight="1">
      <c r="A17" s="86" t="s">
        <v>444</v>
      </c>
    </row>
    <row r="18" ht="15" customHeight="1">
      <c r="A18" s="86" t="s">
        <v>445</v>
      </c>
    </row>
    <row r="19" ht="15" customHeight="1">
      <c r="A19" s="86" t="s">
        <v>446</v>
      </c>
    </row>
    <row r="20" ht="15" customHeight="1">
      <c r="A20" s="86" t="s">
        <v>447</v>
      </c>
    </row>
    <row r="21" ht="15" customHeight="1">
      <c r="A21" s="86" t="s">
        <v>448</v>
      </c>
    </row>
    <row r="22" ht="15" customHeight="1">
      <c r="A22" s="86" t="s">
        <v>449</v>
      </c>
    </row>
    <row r="23" ht="15" customHeight="1">
      <c r="A23" s="86"/>
    </row>
    <row r="24" ht="15" customHeight="1">
      <c r="A24" s="86"/>
    </row>
    <row r="25" ht="15.75" customHeight="1">
      <c r="A25" s="111" t="s">
        <v>450</v>
      </c>
    </row>
    <row r="26" ht="15" customHeight="1">
      <c r="A26" s="86" t="s">
        <v>451</v>
      </c>
    </row>
    <row r="27" ht="15" customHeight="1">
      <c r="A27" s="86" t="s">
        <v>452</v>
      </c>
    </row>
    <row r="28" ht="15" customHeight="1">
      <c r="A28" s="86" t="s">
        <v>453</v>
      </c>
    </row>
    <row r="29" ht="15" customHeight="1">
      <c r="A29" s="86" t="s">
        <v>454</v>
      </c>
    </row>
    <row r="30" ht="15" customHeight="1">
      <c r="A30" s="86" t="s">
        <v>455</v>
      </c>
    </row>
    <row r="31" ht="15" customHeight="1">
      <c r="A31" s="86" t="s">
        <v>456</v>
      </c>
    </row>
    <row r="32" ht="15" customHeight="1">
      <c r="A32" s="86" t="s">
        <v>457</v>
      </c>
    </row>
    <row r="33" ht="15" customHeight="1">
      <c r="A33" s="86" t="s">
        <v>458</v>
      </c>
    </row>
    <row r="34" ht="15" customHeight="1">
      <c r="A34" s="86" t="s">
        <v>459</v>
      </c>
    </row>
    <row r="35" ht="15" customHeight="1">
      <c r="A35" s="86" t="s">
        <v>460</v>
      </c>
    </row>
    <row r="36" ht="15" customHeight="1">
      <c r="A36" s="86" t="s">
        <v>461</v>
      </c>
    </row>
    <row r="37" ht="15" customHeight="1">
      <c r="A37" s="86" t="s">
        <v>462</v>
      </c>
    </row>
    <row r="38" ht="15" customHeight="1">
      <c r="A38" s="86" t="s">
        <v>463</v>
      </c>
    </row>
    <row r="39" ht="15" customHeight="1">
      <c r="A39" s="86" t="s">
        <v>464</v>
      </c>
    </row>
    <row r="40" ht="15" customHeight="1">
      <c r="A40" s="86" t="s">
        <v>465</v>
      </c>
    </row>
    <row r="41" ht="15" customHeight="1">
      <c r="A41" s="86" t="s">
        <v>466</v>
      </c>
    </row>
    <row r="42" ht="15" customHeight="1">
      <c r="A42" s="86" t="s">
        <v>467</v>
      </c>
    </row>
    <row r="43" ht="15" customHeight="1">
      <c r="A43" s="86" t="s">
        <v>468</v>
      </c>
    </row>
    <row r="44" ht="15" customHeight="1">
      <c r="A44" s="87" t="s">
        <v>469</v>
      </c>
    </row>
    <row r="45" ht="15" customHeight="1">
      <c r="A45" s="176" t="s">
        <v>470</v>
      </c>
    </row>
    <row r="46" ht="15" customHeight="1">
      <c r="A46" s="176" t="s">
        <v>471</v>
      </c>
    </row>
    <row r="47" ht="15" customHeight="1">
      <c r="A47" s="176" t="s">
        <v>472</v>
      </c>
    </row>
    <row r="48" ht="15.75" customHeight="1">
      <c r="A48" s="251" t="s">
        <v>473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5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104.25390625" style="0" customWidth="1"/>
  </cols>
  <sheetData>
    <row r="1" ht="15" customHeight="1">
      <c r="A1" s="108" t="s">
        <v>474</v>
      </c>
    </row>
    <row r="3" ht="14.25" customHeight="1">
      <c r="A3" s="86"/>
    </row>
    <row r="4" ht="15" customHeight="1">
      <c r="A4" s="111" t="s">
        <v>475</v>
      </c>
    </row>
    <row r="5" ht="14.25" customHeight="1">
      <c r="A5" s="86" t="s">
        <v>476</v>
      </c>
    </row>
    <row r="6" ht="14.25" customHeight="1">
      <c r="A6" s="86" t="s">
        <v>477</v>
      </c>
    </row>
    <row r="7" ht="14.25" customHeight="1">
      <c r="A7" s="86" t="s">
        <v>478</v>
      </c>
    </row>
    <row r="8" ht="14.25" customHeight="1">
      <c r="A8" s="86" t="s">
        <v>479</v>
      </c>
    </row>
    <row r="9" ht="14.25" customHeight="1">
      <c r="A9" s="86" t="s">
        <v>480</v>
      </c>
    </row>
    <row r="10" ht="14.25" customHeight="1">
      <c r="A10" s="86" t="s">
        <v>481</v>
      </c>
    </row>
    <row r="11" ht="14.25" customHeight="1">
      <c r="A11" s="86" t="s">
        <v>482</v>
      </c>
    </row>
    <row r="12" ht="14.25" customHeight="1">
      <c r="A12" s="86" t="s">
        <v>483</v>
      </c>
    </row>
    <row r="13" ht="14.25" customHeight="1">
      <c r="A13" s="86" t="s">
        <v>484</v>
      </c>
    </row>
    <row r="14" ht="14.25" customHeight="1">
      <c r="A14" s="86"/>
    </row>
    <row r="15" ht="13.5" customHeight="1">
      <c r="A15" s="113"/>
    </row>
    <row r="16" ht="15" customHeight="1">
      <c r="A16" s="111" t="s">
        <v>73</v>
      </c>
    </row>
    <row r="17" ht="14.25" customHeight="1">
      <c r="A17" s="86" t="s">
        <v>485</v>
      </c>
    </row>
    <row r="18" ht="14.25" customHeight="1">
      <c r="A18" s="86" t="s">
        <v>486</v>
      </c>
    </row>
    <row r="19" ht="14.25" customHeight="1">
      <c r="A19" s="86" t="s">
        <v>487</v>
      </c>
    </row>
    <row r="20" ht="14.25" customHeight="1">
      <c r="A20" s="86" t="s">
        <v>488</v>
      </c>
    </row>
    <row r="21" ht="14.25" customHeight="1">
      <c r="A21" s="86" t="s">
        <v>489</v>
      </c>
    </row>
    <row r="22" ht="14.25" customHeight="1">
      <c r="A22" s="86" t="s">
        <v>490</v>
      </c>
    </row>
    <row r="23" ht="14.25" customHeight="1">
      <c r="A23" s="86" t="s">
        <v>491</v>
      </c>
    </row>
    <row r="24" ht="14.25" customHeight="1">
      <c r="A24" s="86" t="s">
        <v>492</v>
      </c>
    </row>
    <row r="25" ht="14.25" customHeight="1">
      <c r="A25" s="86" t="s">
        <v>493</v>
      </c>
    </row>
    <row r="26" ht="14.25" customHeight="1">
      <c r="A26" s="86" t="s">
        <v>494</v>
      </c>
    </row>
    <row r="27" ht="14.25" customHeight="1">
      <c r="A27" s="86" t="s">
        <v>495</v>
      </c>
    </row>
    <row r="28" ht="14.25" customHeight="1">
      <c r="A28" s="86" t="s">
        <v>496</v>
      </c>
    </row>
    <row r="29" ht="14.25" customHeight="1">
      <c r="A29" s="86" t="s">
        <v>497</v>
      </c>
    </row>
    <row r="30" ht="14.25" customHeight="1">
      <c r="A30" s="86" t="s">
        <v>498</v>
      </c>
    </row>
    <row r="31" ht="14.25" customHeight="1">
      <c r="A31" s="86" t="s">
        <v>499</v>
      </c>
    </row>
    <row r="32" ht="14.25" customHeight="1">
      <c r="A32" s="86" t="s">
        <v>500</v>
      </c>
    </row>
    <row r="33" ht="14.25" customHeight="1">
      <c r="A33" s="86" t="s">
        <v>501</v>
      </c>
    </row>
    <row r="34" ht="14.25" customHeight="1">
      <c r="A34" s="86"/>
    </row>
    <row r="35" ht="14.25" customHeight="1">
      <c r="A35" s="97"/>
    </row>
    <row r="36" ht="15" customHeight="1">
      <c r="A36" s="111" t="s">
        <v>502</v>
      </c>
    </row>
    <row r="37" ht="15" customHeight="1">
      <c r="A37" s="111"/>
    </row>
    <row r="38" ht="20.25" customHeight="1">
      <c r="A38" s="86" t="s">
        <v>503</v>
      </c>
    </row>
    <row r="39" ht="11.25" customHeight="1">
      <c r="A39" s="86"/>
    </row>
    <row r="40" ht="17.25" customHeight="1">
      <c r="A40" s="86" t="s">
        <v>504</v>
      </c>
    </row>
    <row r="41" ht="14.25" customHeight="1">
      <c r="A41" s="86" t="s">
        <v>505</v>
      </c>
    </row>
    <row r="42" ht="14.25" customHeight="1">
      <c r="A42" s="86" t="s">
        <v>506</v>
      </c>
    </row>
    <row r="43" ht="15.75" customHeight="1">
      <c r="A43" s="86" t="s">
        <v>507</v>
      </c>
    </row>
    <row r="44" ht="14.25" customHeight="1">
      <c r="A44" s="86" t="s">
        <v>508</v>
      </c>
    </row>
    <row r="45" ht="14.25" customHeight="1">
      <c r="A45" s="86" t="s">
        <v>509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ziky</dc:creator>
  <cp:keywords/>
  <dc:description/>
  <cp:lastModifiedBy>Nová Zuzana ing.</cp:lastModifiedBy>
  <dcterms:created xsi:type="dcterms:W3CDTF">2002-09-23T09:59:31Z</dcterms:created>
  <dcterms:modified xsi:type="dcterms:W3CDTF">2018-05-04T08:37:39Z</dcterms:modified>
  <cp:category/>
  <cp:version/>
  <cp:contentType/>
  <cp:contentStatus/>
</cp:coreProperties>
</file>